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9420" windowHeight="2460" tabRatio="1000" activeTab="1"/>
  </bookViews>
  <sheets>
    <sheet name="DATI DI BASE" sheetId="1" r:id="rId1"/>
    <sheet name="ALL.BIL CON P.E.-P.ORG-COMP.-AF" sheetId="2" r:id="rId2"/>
    <sheet name="SPECIFICA SALARIO ACCESSORIO" sheetId="3" r:id="rId3"/>
    <sheet name="RIEPILOGO GENERALE" sheetId="4" r:id="rId4"/>
  </sheets>
  <definedNames/>
  <calcPr fullCalcOnLoad="1"/>
</workbook>
</file>

<file path=xl/sharedStrings.xml><?xml version="1.0" encoding="utf-8"?>
<sst xmlns="http://schemas.openxmlformats.org/spreadsheetml/2006/main" count="2019" uniqueCount="460">
  <si>
    <t>b7</t>
  </si>
  <si>
    <t>D1</t>
  </si>
  <si>
    <t>CENTRO</t>
  </si>
  <si>
    <t>OSCAR</t>
  </si>
  <si>
    <t>COLONNA</t>
  </si>
  <si>
    <t>**3</t>
  </si>
  <si>
    <t xml:space="preserve">ANZALONE </t>
  </si>
  <si>
    <t>M. ELENA</t>
  </si>
  <si>
    <t>GIOVANNA</t>
  </si>
  <si>
    <t>BIFANI</t>
  </si>
  <si>
    <t>GIULIO</t>
  </si>
  <si>
    <t>COMPARTO</t>
  </si>
  <si>
    <t>VAC. CONT</t>
  </si>
  <si>
    <t>c5</t>
  </si>
  <si>
    <t>d6</t>
  </si>
  <si>
    <t>D3</t>
  </si>
  <si>
    <t>13^ MENS.</t>
  </si>
  <si>
    <t>COMP.</t>
  </si>
  <si>
    <t>M.LAURA</t>
  </si>
  <si>
    <t>M.ROSARIA</t>
  </si>
  <si>
    <t>A.MARIA</t>
  </si>
  <si>
    <t>GESTIONE ECONOMICA</t>
  </si>
  <si>
    <t xml:space="preserve">PROG. </t>
  </si>
  <si>
    <t>MATR.</t>
  </si>
  <si>
    <t xml:space="preserve"> COGNOME </t>
  </si>
  <si>
    <t>NOME</t>
  </si>
  <si>
    <t>ST. BASE</t>
  </si>
  <si>
    <t>IIS</t>
  </si>
  <si>
    <t>PROG. EC.</t>
  </si>
  <si>
    <t>RIA</t>
  </si>
  <si>
    <t>IND. QUAL.</t>
  </si>
  <si>
    <t>IND. VIG.</t>
  </si>
  <si>
    <t>IND.AMM/NE</t>
  </si>
  <si>
    <t>CAT.</t>
  </si>
  <si>
    <t>CIVALE</t>
  </si>
  <si>
    <t>CLEMENTI</t>
  </si>
  <si>
    <t>DAVOLO</t>
  </si>
  <si>
    <t>DE LIZZA</t>
  </si>
  <si>
    <t>GARGIULO</t>
  </si>
  <si>
    <t>LAUDONIA</t>
  </si>
  <si>
    <t xml:space="preserve">RUSSO </t>
  </si>
  <si>
    <t>SAVARESE</t>
  </si>
  <si>
    <t>SALVATI</t>
  </si>
  <si>
    <t>TANANI</t>
  </si>
  <si>
    <t>VENIERO</t>
  </si>
  <si>
    <t>ANDREA</t>
  </si>
  <si>
    <t>PASQUA</t>
  </si>
  <si>
    <t>TIZIANA</t>
  </si>
  <si>
    <t>CARMEN</t>
  </si>
  <si>
    <t>LIDIA</t>
  </si>
  <si>
    <t>ANTONINO</t>
  </si>
  <si>
    <t>GIULIA</t>
  </si>
  <si>
    <t>ACHILLE</t>
  </si>
  <si>
    <t>ANNA</t>
  </si>
  <si>
    <t>IDA</t>
  </si>
  <si>
    <t>FATIMA</t>
  </si>
  <si>
    <t>ASSUNTA</t>
  </si>
  <si>
    <t>CAP.  40  - AFFARI GENERALI/PERSONALE/CED/PROGETTI INNOVATIVI</t>
  </si>
  <si>
    <t>CARBONE</t>
  </si>
  <si>
    <t>ESPOSITO</t>
  </si>
  <si>
    <t>FERRARA</t>
  </si>
  <si>
    <t>FIORENTINO</t>
  </si>
  <si>
    <t>FORMICHELLA</t>
  </si>
  <si>
    <t>IACCARINO</t>
  </si>
  <si>
    <t>LEONE</t>
  </si>
  <si>
    <t>MARCIANO</t>
  </si>
  <si>
    <t>MASSA</t>
  </si>
  <si>
    <t>MINIERO</t>
  </si>
  <si>
    <t>SODANO</t>
  </si>
  <si>
    <t>TERMINIELLO</t>
  </si>
  <si>
    <t>SEGR.</t>
  </si>
  <si>
    <t>C5</t>
  </si>
  <si>
    <t>D6</t>
  </si>
  <si>
    <t>b4</t>
  </si>
  <si>
    <t>CECCONI</t>
  </si>
  <si>
    <t>CIMMINO</t>
  </si>
  <si>
    <t>D'AMORA</t>
  </si>
  <si>
    <t>DE MARTINO</t>
  </si>
  <si>
    <t>GUIDA</t>
  </si>
  <si>
    <t>IOVIERO</t>
  </si>
  <si>
    <t>MORELLI</t>
  </si>
  <si>
    <t>PALOMBA</t>
  </si>
  <si>
    <t>PARLATO</t>
  </si>
  <si>
    <t>RISTORATO</t>
  </si>
  <si>
    <t>ROTOLI</t>
  </si>
  <si>
    <t>PATRIZIA</t>
  </si>
  <si>
    <t>ANTONIO</t>
  </si>
  <si>
    <t>GIOVANNI</t>
  </si>
  <si>
    <t>VINCENZO</t>
  </si>
  <si>
    <t>NICOLA</t>
  </si>
  <si>
    <t>ADRIANO</t>
  </si>
  <si>
    <t>ROSA</t>
  </si>
  <si>
    <t>ANNAMARIA</t>
  </si>
  <si>
    <t>ANTONIETTA</t>
  </si>
  <si>
    <t>AMATO</t>
  </si>
  <si>
    <t>DI PRISCO</t>
  </si>
  <si>
    <t>IMPERATO</t>
  </si>
  <si>
    <t>RAINONE</t>
  </si>
  <si>
    <t>RUSSO</t>
  </si>
  <si>
    <t>STINGA</t>
  </si>
  <si>
    <t>CACACE</t>
  </si>
  <si>
    <t>ANIELLO</t>
  </si>
  <si>
    <t>GUIDO</t>
  </si>
  <si>
    <t>GABRIELLA</t>
  </si>
  <si>
    <t>APUZZO</t>
  </si>
  <si>
    <t>CIOFFI</t>
  </si>
  <si>
    <t>COLUCCIO</t>
  </si>
  <si>
    <t>FERRAIOLO</t>
  </si>
  <si>
    <t>GHERARDI</t>
  </si>
  <si>
    <t>PANE</t>
  </si>
  <si>
    <t>LAURO</t>
  </si>
  <si>
    <t>CANELLI</t>
  </si>
  <si>
    <t>GAETANO</t>
  </si>
  <si>
    <t>STEFANIA</t>
  </si>
  <si>
    <t>GENNARO</t>
  </si>
  <si>
    <t>ALFONSO</t>
  </si>
  <si>
    <t>SALVATORE</t>
  </si>
  <si>
    <t>GIUSEPPE</t>
  </si>
  <si>
    <t>MICHELE</t>
  </si>
  <si>
    <t>GIUSEPPINA</t>
  </si>
  <si>
    <t>APREA</t>
  </si>
  <si>
    <t>COSENZA</t>
  </si>
  <si>
    <t>COZZOLINO</t>
  </si>
  <si>
    <t>GALANO</t>
  </si>
  <si>
    <t>CIPOLLA</t>
  </si>
  <si>
    <t>IOVINO</t>
  </si>
  <si>
    <t>MARESCA</t>
  </si>
  <si>
    <t>ZANARDELLI</t>
  </si>
  <si>
    <t>CAP. 360 - UFFICIO TRIBUTI</t>
  </si>
  <si>
    <t>MAIONE</t>
  </si>
  <si>
    <t>CARLO</t>
  </si>
  <si>
    <t>CAP. 500 - COMANDO DI POLIZIA MUNICIPALE</t>
  </si>
  <si>
    <t>BIANCO</t>
  </si>
  <si>
    <t>COPPOLA</t>
  </si>
  <si>
    <t>DI MAIO</t>
  </si>
  <si>
    <t>IACOMINO</t>
  </si>
  <si>
    <t>IZZO</t>
  </si>
  <si>
    <t>LOMBARDI</t>
  </si>
  <si>
    <t>MARULO</t>
  </si>
  <si>
    <t>MAURO</t>
  </si>
  <si>
    <t>MOSCARELLA</t>
  </si>
  <si>
    <t>POLLIO</t>
  </si>
  <si>
    <t>SCHISANO</t>
  </si>
  <si>
    <t>SILVESTRI</t>
  </si>
  <si>
    <t>SOMMA</t>
  </si>
  <si>
    <t>ROSOLIA</t>
  </si>
  <si>
    <t>PASQUALE</t>
  </si>
  <si>
    <t>FEDERICO</t>
  </si>
  <si>
    <t>F.SAVERIO</t>
  </si>
  <si>
    <t>FRANCO</t>
  </si>
  <si>
    <t>EUGENIO</t>
  </si>
  <si>
    <t>AGOSTINO</t>
  </si>
  <si>
    <t>FRANCESCO</t>
  </si>
  <si>
    <t>ROSSANA</t>
  </si>
  <si>
    <t>CAP. 505 - COMMERCIO/ATTIVITA' PRODUTTIVE</t>
  </si>
  <si>
    <t>ALFARO</t>
  </si>
  <si>
    <t>MILANO</t>
  </si>
  <si>
    <t>FRANCA</t>
  </si>
  <si>
    <t>ELEONORA</t>
  </si>
  <si>
    <t>AGNELLO</t>
  </si>
  <si>
    <t>GABRIELE</t>
  </si>
  <si>
    <t>MARIA</t>
  </si>
  <si>
    <t>ANTONINA</t>
  </si>
  <si>
    <t>BIAGINA</t>
  </si>
  <si>
    <t>CLEMENTINA</t>
  </si>
  <si>
    <t>APREDA</t>
  </si>
  <si>
    <t>CAPOZZI</t>
  </si>
  <si>
    <t>GIOSUE'</t>
  </si>
  <si>
    <t>CARMELA</t>
  </si>
  <si>
    <t>CLAUDIO</t>
  </si>
  <si>
    <t>ELENA</t>
  </si>
  <si>
    <t>D'ESPOSITO</t>
  </si>
  <si>
    <t>RUOCCO</t>
  </si>
  <si>
    <t xml:space="preserve">CAP. 1640 - ASILO NIDO </t>
  </si>
  <si>
    <t>ASCIONE</t>
  </si>
  <si>
    <t>CAFIERO</t>
  </si>
  <si>
    <t>IRACE</t>
  </si>
  <si>
    <t>PARISI</t>
  </si>
  <si>
    <t>SIMIOLI</t>
  </si>
  <si>
    <t>FATTORUSSO</t>
  </si>
  <si>
    <t>RUGGIERO</t>
  </si>
  <si>
    <t>LAURA</t>
  </si>
  <si>
    <t>ADELE</t>
  </si>
  <si>
    <t>DURASTANTI</t>
  </si>
  <si>
    <t>FERRARO</t>
  </si>
  <si>
    <t>MASTELLONE</t>
  </si>
  <si>
    <t>ROMANO</t>
  </si>
  <si>
    <t>TAGLIENTE</t>
  </si>
  <si>
    <t>PIETRO</t>
  </si>
  <si>
    <t>UMBERTO</t>
  </si>
  <si>
    <t>RAFFAELE</t>
  </si>
  <si>
    <t>CONCETTA</t>
  </si>
  <si>
    <t>CANDIDO</t>
  </si>
  <si>
    <t>C4</t>
  </si>
  <si>
    <t>b5</t>
  </si>
  <si>
    <t>GELSOMINA</t>
  </si>
  <si>
    <t>MADDALENA</t>
  </si>
  <si>
    <t>GENOVEFFA</t>
  </si>
  <si>
    <t>MATILDE</t>
  </si>
  <si>
    <t>LUISA</t>
  </si>
  <si>
    <t>b3</t>
  </si>
  <si>
    <t>MARGHERITA</t>
  </si>
  <si>
    <t>GIANCARLO</t>
  </si>
  <si>
    <t>GIULIANA</t>
  </si>
  <si>
    <t>ANGELA</t>
  </si>
  <si>
    <t>A.RAFFAELE</t>
  </si>
  <si>
    <t>LUIGI</t>
  </si>
  <si>
    <t>C3</t>
  </si>
  <si>
    <t>RET.POS.</t>
  </si>
  <si>
    <t>POS. ORG.</t>
  </si>
  <si>
    <t>A4</t>
  </si>
  <si>
    <t>C1</t>
  </si>
  <si>
    <t>b6</t>
  </si>
  <si>
    <t>DIR</t>
  </si>
  <si>
    <t>B7</t>
  </si>
  <si>
    <t>GIAMMARINO</t>
  </si>
  <si>
    <t>SARNO</t>
  </si>
  <si>
    <t>DONATO</t>
  </si>
  <si>
    <t>A5</t>
  </si>
  <si>
    <t>*2</t>
  </si>
  <si>
    <t>TOTALE</t>
  </si>
  <si>
    <t>CAP. 3000 - PORTAVOCE SINDACO</t>
  </si>
  <si>
    <t>CAP.  220 - ANAGRAFE/STATO CIVILE/ELETTORALE</t>
  </si>
  <si>
    <t>CAP. 800 - ASSISTENZA SCOLASTICA/REFEZIONE</t>
  </si>
  <si>
    <t>CAP. 3193 - BIBLIOTECA</t>
  </si>
  <si>
    <t>CAP. 3291 - UFFICIO SPORT</t>
  </si>
  <si>
    <t>GUASTAFIERRO</t>
  </si>
  <si>
    <t>FABRIZIO</t>
  </si>
  <si>
    <t>*1</t>
  </si>
  <si>
    <t>IND.STAFF</t>
  </si>
  <si>
    <t xml:space="preserve">INSERRA </t>
  </si>
  <si>
    <t>BUCCIERO</t>
  </si>
  <si>
    <t>CARMINE</t>
  </si>
  <si>
    <t>CACCIOPPOLI</t>
  </si>
  <si>
    <t>GIANNOTTI</t>
  </si>
  <si>
    <t>GUARRACINO</t>
  </si>
  <si>
    <t>PALUMBO</t>
  </si>
  <si>
    <t xml:space="preserve">FABRIZIO </t>
  </si>
  <si>
    <t xml:space="preserve">CAP. 1840 - POLITICHE SOCIALI </t>
  </si>
  <si>
    <t>BORRELLI</t>
  </si>
  <si>
    <t>d1</t>
  </si>
  <si>
    <t>TOTALE MENSILE</t>
  </si>
  <si>
    <t>TOTALE ANNUO</t>
  </si>
  <si>
    <t>AFFARI GENERALI</t>
  </si>
  <si>
    <t>ANAGRAFE</t>
  </si>
  <si>
    <t>TRIBUTI</t>
  </si>
  <si>
    <t>COMMERCIO</t>
  </si>
  <si>
    <t>ASS. SCOLASTICA</t>
  </si>
  <si>
    <t>ASILO NIDO</t>
  </si>
  <si>
    <t>POLITICHE SOCIALI</t>
  </si>
  <si>
    <t>BIBLIOTECA</t>
  </si>
  <si>
    <t xml:space="preserve">IMPORTI ANNUI </t>
  </si>
  <si>
    <t>SUBTOTALE</t>
  </si>
  <si>
    <t>53/01 - SALARIO ACCESSORIO</t>
  </si>
  <si>
    <t>ONERI RIFLESSI</t>
  </si>
  <si>
    <t>I.R.A.P.</t>
  </si>
  <si>
    <t>(DR. FIORENTINO ANTONINO)</t>
  </si>
  <si>
    <t>(DR. D'AMORA GIOVANNI)</t>
  </si>
  <si>
    <t>(RAG. CACACE ANIELLO)</t>
  </si>
  <si>
    <t>(DR. IZZO GENNARO)</t>
  </si>
  <si>
    <t>P.O. IZZO GENNARO</t>
  </si>
  <si>
    <t xml:space="preserve">CAP. 13 - ORGANI ISTITUZIONALI/SEGR. SINDACO/SEGR. SEGRETARIO/P.E.G. </t>
  </si>
  <si>
    <t>*IND. VAC.</t>
  </si>
  <si>
    <t>*GIA' INCLUSA NELLE COMPETENZE STIPENDIALI</t>
  </si>
  <si>
    <t>d4</t>
  </si>
  <si>
    <t>d2</t>
  </si>
  <si>
    <t>F.SCO</t>
  </si>
  <si>
    <t>TOTALI MENSILI</t>
  </si>
  <si>
    <t>TOTALI ANNUI</t>
  </si>
  <si>
    <t>(DR. BIFANI)</t>
  </si>
  <si>
    <t>II DIPARTIMENTO - DIRIGENTE MARCIA ANTONIO</t>
  </si>
  <si>
    <t>CAP. 146/01 - GESTIONE ECONOMICA</t>
  </si>
  <si>
    <t>CAP. 1842 - QUOTE CONDIVISE - P.S.Z.</t>
  </si>
  <si>
    <t>PAOLA</t>
  </si>
  <si>
    <t>CARLA</t>
  </si>
  <si>
    <t>DE STEFANO</t>
  </si>
  <si>
    <t>DANIELE</t>
  </si>
  <si>
    <t>RUOPPO</t>
  </si>
  <si>
    <t>ANITA</t>
  </si>
  <si>
    <t xml:space="preserve">ONERI </t>
  </si>
  <si>
    <t>IRAP</t>
  </si>
  <si>
    <t>RIFLESSI</t>
  </si>
  <si>
    <t>CAP. 1390 - SERV. NECRO-CIMITERIALI/ECOLOGIA</t>
  </si>
  <si>
    <t>PROGR. EC. ANNUA</t>
  </si>
  <si>
    <t>COMPARTO ANNUO</t>
  </si>
  <si>
    <t xml:space="preserve">MARCIA </t>
  </si>
  <si>
    <t>PASETTO</t>
  </si>
  <si>
    <t>MAURIZIO</t>
  </si>
  <si>
    <t>DONADIO</t>
  </si>
  <si>
    <t>(DR. PASETTO)</t>
  </si>
  <si>
    <t>CAP. 1841 - LEGGE 328- P.S.Z.</t>
  </si>
  <si>
    <t>CAP. 3249  - CONDONO/ABUSIVISMO/EDILIZIA PRIVATA/PREVENZIONE E SICUREZZA (EX URBANISTICA)</t>
  </si>
  <si>
    <t>CAP. 3298 - DIRIGENTE FUORI DOTAZIONE ORGANICA + DIRIGENTE A TEMPO DETERMINATO</t>
  </si>
  <si>
    <t>*14</t>
  </si>
  <si>
    <t>POS. ORGANIZZATIVA</t>
  </si>
  <si>
    <t>ALTA PROF PO</t>
  </si>
  <si>
    <t>ASS. FAM.</t>
  </si>
  <si>
    <t>ASSEGNI FAMILIARI</t>
  </si>
  <si>
    <t>*8</t>
  </si>
  <si>
    <t>* CONVENZIONE AL 50% CON IL COMUNE DI VICO EQUENSE</t>
  </si>
  <si>
    <t>* IN PENSIONE DL 01/10/2013</t>
  </si>
  <si>
    <t>* DIPENDENTE IN PART-TIME AL 50%</t>
  </si>
  <si>
    <t>** DIPENDENTE IN PART-TIME ALL'83,33%</t>
  </si>
  <si>
    <t>BRUNETTI</t>
  </si>
  <si>
    <t>SIMONE</t>
  </si>
  <si>
    <t>LUCA</t>
  </si>
  <si>
    <t>*3</t>
  </si>
  <si>
    <t>TORRONE</t>
  </si>
  <si>
    <t>*34</t>
  </si>
  <si>
    <t>** CONVENZIONE AL 50% CON IL COMUNE DI S.MARIA LA CARITA'</t>
  </si>
  <si>
    <t>*DIPENDENTE IN PART-TIME AL 66,66%</t>
  </si>
  <si>
    <t>** IN PENSIONE DAL 01/08/2013</t>
  </si>
  <si>
    <t>* DIPENDENTE IN PART-TIME 50%</t>
  </si>
  <si>
    <t>**7</t>
  </si>
  <si>
    <t>*DIPENDENTE IN PART-TIME AL 75%</t>
  </si>
  <si>
    <t>* DIPENDENTE IN PART-TIME AL 83,33%</t>
  </si>
  <si>
    <t>** DIPENDENTE IN PART-TIME AL 66,67%</t>
  </si>
  <si>
    <t>**23</t>
  </si>
  <si>
    <t>*DIPENDENTE IN PART-TIME AL 70% - FINE SERVIZIO 13/06/2014</t>
  </si>
  <si>
    <t>ISTR. DI VIGILANZA</t>
  </si>
  <si>
    <t>****35</t>
  </si>
  <si>
    <t>ISTR. TECNICO</t>
  </si>
  <si>
    <t>** PREVISTA  ASSUNZIONE DALL'1/03/2013</t>
  </si>
  <si>
    <t>**** PREVISTA  ASSUNZIONE DALL'1/07/2013</t>
  </si>
  <si>
    <t>CAP. 1973 - AUSILIARI AL TRAFFICO/PARCHEGGIO/SEGNALETICA</t>
  </si>
  <si>
    <t>CAP. 35</t>
  </si>
  <si>
    <t>CAP. 38</t>
  </si>
  <si>
    <t>CAP. 129</t>
  </si>
  <si>
    <t>CAP. 151/05</t>
  </si>
  <si>
    <t>CAP. 200</t>
  </si>
  <si>
    <t>CAP. 163</t>
  </si>
  <si>
    <t>CAP. 251</t>
  </si>
  <si>
    <t>CAP. 357</t>
  </si>
  <si>
    <t>CAP. 500</t>
  </si>
  <si>
    <t>CAP. 560</t>
  </si>
  <si>
    <t>CAP. 561</t>
  </si>
  <si>
    <t>CAP. 799</t>
  </si>
  <si>
    <t>CAP. 1435</t>
  </si>
  <si>
    <t>CAP. 1686</t>
  </si>
  <si>
    <t>CAP. 1960</t>
  </si>
  <si>
    <t>CAP. 1961</t>
  </si>
  <si>
    <t>CAP. 1971</t>
  </si>
  <si>
    <t>CAP. 2301</t>
  </si>
  <si>
    <t>CAP. 2027</t>
  </si>
  <si>
    <t>CAP. 3293</t>
  </si>
  <si>
    <t>CAP. 3204</t>
  </si>
  <si>
    <t>CAP. 3294</t>
  </si>
  <si>
    <t>CAP. 13</t>
  </si>
  <si>
    <t>CAP. 40</t>
  </si>
  <si>
    <t>CAP. 146/01</t>
  </si>
  <si>
    <t>CAP. 220</t>
  </si>
  <si>
    <t>CAP. 360</t>
  </si>
  <si>
    <t>CAP. 505</t>
  </si>
  <si>
    <t>CAP. 800</t>
  </si>
  <si>
    <t>CAP. 1640</t>
  </si>
  <si>
    <t>CAP. 1840</t>
  </si>
  <si>
    <t>CAP. 1841</t>
  </si>
  <si>
    <t>CAP. 1842</t>
  </si>
  <si>
    <t>CAP. 2299</t>
  </si>
  <si>
    <t>CAP. 3193</t>
  </si>
  <si>
    <t>CAP. 3291</t>
  </si>
  <si>
    <t>CAP. 1973</t>
  </si>
  <si>
    <t>CAP. 150</t>
  </si>
  <si>
    <t>CAP. 161</t>
  </si>
  <si>
    <t>CAP. 1390</t>
  </si>
  <si>
    <t>CAP. 3249</t>
  </si>
  <si>
    <t>CAP. 3000</t>
  </si>
  <si>
    <t>CAP. 14</t>
  </si>
  <si>
    <t>CAP. 50</t>
  </si>
  <si>
    <t>CAP. 146/05</t>
  </si>
  <si>
    <t>CAP. 226</t>
  </si>
  <si>
    <t>CAP. 368</t>
  </si>
  <si>
    <t>CAP. 509</t>
  </si>
  <si>
    <t>CAP. 801</t>
  </si>
  <si>
    <t>CAP. 1650</t>
  </si>
  <si>
    <t>CAP. 1850</t>
  </si>
  <si>
    <t>CAP. 3307</t>
  </si>
  <si>
    <t>CAP. 1843</t>
  </si>
  <si>
    <t>CAP. 2300</t>
  </si>
  <si>
    <t>CAP. 3194</t>
  </si>
  <si>
    <t>CAP. 3292</t>
  </si>
  <si>
    <t>CAP. 1981</t>
  </si>
  <si>
    <t>CAP. 508</t>
  </si>
  <si>
    <t>CAP. 160</t>
  </si>
  <si>
    <t>CAP. 162</t>
  </si>
  <si>
    <t>CAP. 1398</t>
  </si>
  <si>
    <t>CAP. 3250</t>
  </si>
  <si>
    <t>CAP. 3001</t>
  </si>
  <si>
    <t xml:space="preserve">ORGANI ISTITUZIONALI/SEGR. SINDACO/SEGR. SEGRETARIO/P.E.G. </t>
  </si>
  <si>
    <t xml:space="preserve"> AFFARI GENERALI/PERSONALE/CED/PROGETTI INNOVATIVI</t>
  </si>
  <si>
    <t>ANAGRAFE/STATO CIVILE/ELETTORALE</t>
  </si>
  <si>
    <t>UFFICIO TRIBUTI</t>
  </si>
  <si>
    <t>COMMERCIO/ATTIVITA' PRODUTTIVE</t>
  </si>
  <si>
    <t>ASSISTENZA SCOLASTICA/REFEZIONE</t>
  </si>
  <si>
    <t xml:space="preserve">ASILO NIDO </t>
  </si>
  <si>
    <t xml:space="preserve">POLITICHE SOCIALI </t>
  </si>
  <si>
    <t>LEGGE 328- P.S.Z.</t>
  </si>
  <si>
    <t>QUOTE CONDIVISE - P.S.Z.</t>
  </si>
  <si>
    <t>UFFICIO TURISMO/SPETTACOLO/U.R.P.</t>
  </si>
  <si>
    <t>UFFICIO SPORT</t>
  </si>
  <si>
    <t>AUSILIARI AL TRAFFICO/PARCHEGGIO/SEGNALETICA</t>
  </si>
  <si>
    <t>COMANDO DI POLIZIA MUNICIPALE</t>
  </si>
  <si>
    <t>UFFICIO TECNICO/LAVORI PUBBLICI</t>
  </si>
  <si>
    <t>DEMANIO MARITTIMO/PATRIMONIO</t>
  </si>
  <si>
    <t>SERV. NECRO-CIMITERIALI/ECOLOGIA</t>
  </si>
  <si>
    <t>CONDONO/ABUSIVISMO/EDILIZIA PRIVATA/PREVENZIONE E SICUREZZA (EX URBANISTICA)</t>
  </si>
  <si>
    <t>DIRIGENTE FUORI DOTAZIONE ORGANICA + DIRIGENTE A TEMPO DETERMINATO</t>
  </si>
  <si>
    <t>PORTAVOCE SINDACO</t>
  </si>
  <si>
    <t>COMPETENZE</t>
  </si>
  <si>
    <t>POS. ORGANIZZATIVA ANNUA</t>
  </si>
  <si>
    <t>ASSEGNI FAMILIARI ANNUI</t>
  </si>
  <si>
    <t>SUB TOTALE COMPETENZE</t>
  </si>
  <si>
    <t>INDENNITA' ASILO NIDO</t>
  </si>
  <si>
    <t>CAP.</t>
  </si>
  <si>
    <t>IMP.</t>
  </si>
  <si>
    <t>DESCRIZIONE UFFICIO</t>
  </si>
  <si>
    <t>146/06</t>
  </si>
  <si>
    <t>ORGANI ISTITUZIONALI</t>
  </si>
  <si>
    <t>UFFICIO TECNICO</t>
  </si>
  <si>
    <t>UFFICIO MANUTENZIONE</t>
  </si>
  <si>
    <t>UFFICIO DEMANIO</t>
  </si>
  <si>
    <t>VIGILANZA URBANA</t>
  </si>
  <si>
    <t>SERVIZIO NECROSCOPICO</t>
  </si>
  <si>
    <t>P.S.Z.</t>
  </si>
  <si>
    <t>P.S.Z. QUOTE CONDIVISE</t>
  </si>
  <si>
    <t>PARCHEGGIATORI</t>
  </si>
  <si>
    <t xml:space="preserve">TURISMO </t>
  </si>
  <si>
    <t>URBANISTICA</t>
  </si>
  <si>
    <t>SPORT</t>
  </si>
  <si>
    <t>DIRIGENTI T. DETERMINATO</t>
  </si>
  <si>
    <t>PORTAVOCE</t>
  </si>
  <si>
    <t>PROG. ECON.</t>
  </si>
  <si>
    <t>A. FAM.</t>
  </si>
  <si>
    <t>IND. AS. NIDO</t>
  </si>
  <si>
    <t>TOTALI</t>
  </si>
  <si>
    <t>RIEPILOGO</t>
  </si>
  <si>
    <t>SALARIO ACCESSORIO</t>
  </si>
  <si>
    <t>IND. ASILO NIDO</t>
  </si>
  <si>
    <t>I DIPARTIMENTO - DIR. GIAMMARINO</t>
  </si>
  <si>
    <t>III DIPARIMENTO - DIR. IMPERATO</t>
  </si>
  <si>
    <t>IV DIPARIMENTO - DIR. DONADIO ALFONSO</t>
  </si>
  <si>
    <t>UFFICI DI STAFF - D.SSA INSERRA ELENA</t>
  </si>
  <si>
    <t>CAP. 150    - LAVORI PUBBLICI/URBANISTICA/PROGETTAZIONE/UFFICIO PAESAGGISTICO</t>
  </si>
  <si>
    <t>CAP. 161 - DEMANIO MARITTIMO/RISCHIO IDROGEOLOGICO/PATRIMONIO</t>
  </si>
  <si>
    <t>**8</t>
  </si>
  <si>
    <t>* IN PENSIONE DAL 01/10/2013</t>
  </si>
  <si>
    <t>CAP.  158 - GARE/MANUTENZIONE/VERDE/ILLUMINAZIONE</t>
  </si>
  <si>
    <t>I DIPARTIMENTO - GIAMMARINO ANTONINO</t>
  </si>
  <si>
    <t>III DIPARTIMENTO - ING. IMPERATO GUIDO</t>
  </si>
  <si>
    <t>UFFICCI DI STAFF - SEG. INSERRA ELENA</t>
  </si>
  <si>
    <t>CAP. 158</t>
  </si>
  <si>
    <t>CAP. 3346</t>
  </si>
  <si>
    <t>CAP. 3347</t>
  </si>
  <si>
    <t>*** IN PENSIONE DAL 01/02/2013</t>
  </si>
  <si>
    <t>(DE STEFANO)</t>
  </si>
  <si>
    <t>(GARGIULO P.)</t>
  </si>
  <si>
    <t>LL.PP/PROG./ UFF.  PAES</t>
  </si>
  <si>
    <t>CAP. 3298</t>
  </si>
  <si>
    <t>CAP. 3299</t>
  </si>
  <si>
    <t>CAP. 131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</si>
</sst>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_-;\-* #,##0.0_-;_-* &quot;-&quot;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#,##0.0000_ ;\-#,##0.0000\ "/>
    <numFmt numFmtId="189" formatCode="_-* #,##0.00_-;\-* #,##0.00_-;_-* &quot;-&quot;_-;_-@_-"/>
    <numFmt numFmtId="190" formatCode="[$€-2]\ #,##0.00"/>
    <numFmt numFmtId="191" formatCode="_-* #,##0.00000_-;\-* #,##0.0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0_-;\-* #,##0.000000_-;_-* &quot;-&quot;??_-;_-@_-"/>
    <numFmt numFmtId="195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5"/>
      <name val="Arial"/>
      <family val="0"/>
    </font>
    <font>
      <sz val="4"/>
      <name val="Arial"/>
      <family val="0"/>
    </font>
    <font>
      <b/>
      <sz val="4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41" fontId="1" fillId="0" borderId="0" xfId="46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43" fontId="1" fillId="0" borderId="0" xfId="45" applyFont="1" applyBorder="1" applyAlignment="1">
      <alignment horizontal="center"/>
    </xf>
    <xf numFmtId="43" fontId="1" fillId="0" borderId="0" xfId="45" applyFont="1" applyBorder="1" applyAlignment="1">
      <alignment/>
    </xf>
    <xf numFmtId="4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3" fontId="1" fillId="0" borderId="10" xfId="45" applyFont="1" applyBorder="1" applyAlignment="1">
      <alignment/>
    </xf>
    <xf numFmtId="43" fontId="1" fillId="0" borderId="10" xfId="45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41" fontId="2" fillId="0" borderId="0" xfId="46" applyFont="1" applyBorder="1" applyAlignment="1">
      <alignment/>
    </xf>
    <xf numFmtId="189" fontId="1" fillId="0" borderId="10" xfId="46" applyNumberFormat="1" applyFont="1" applyBorder="1" applyAlignment="1">
      <alignment/>
    </xf>
    <xf numFmtId="43" fontId="1" fillId="0" borderId="10" xfId="45" applyNumberFormat="1" applyFont="1" applyBorder="1" applyAlignment="1">
      <alignment/>
    </xf>
    <xf numFmtId="189" fontId="0" fillId="0" borderId="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43" fontId="1" fillId="0" borderId="0" xfId="45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0" xfId="45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9" fontId="1" fillId="0" borderId="0" xfId="4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2" fillId="0" borderId="0" xfId="45" applyFont="1" applyBorder="1" applyAlignment="1">
      <alignment/>
    </xf>
    <xf numFmtId="43" fontId="1" fillId="0" borderId="0" xfId="45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89" fontId="1" fillId="0" borderId="0" xfId="46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193" fontId="1" fillId="0" borderId="0" xfId="45" applyNumberFormat="1" applyFont="1" applyBorder="1" applyAlignment="1">
      <alignment/>
    </xf>
    <xf numFmtId="193" fontId="0" fillId="0" borderId="0" xfId="45" applyNumberFormat="1" applyFont="1" applyBorder="1" applyAlignment="1">
      <alignment/>
    </xf>
    <xf numFmtId="193" fontId="2" fillId="0" borderId="0" xfId="45" applyNumberFormat="1" applyFont="1" applyBorder="1" applyAlignment="1">
      <alignment/>
    </xf>
    <xf numFmtId="43" fontId="1" fillId="0" borderId="10" xfId="45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89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45" applyFont="1" applyBorder="1" applyAlignment="1">
      <alignment horizontal="right"/>
    </xf>
    <xf numFmtId="4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43" fontId="2" fillId="0" borderId="0" xfId="45" applyFont="1" applyFill="1" applyBorder="1" applyAlignment="1">
      <alignment horizontal="center"/>
    </xf>
    <xf numFmtId="43" fontId="2" fillId="0" borderId="0" xfId="45" applyFont="1" applyBorder="1" applyAlignment="1">
      <alignment horizontal="center"/>
    </xf>
    <xf numFmtId="43" fontId="1" fillId="0" borderId="0" xfId="45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3" fontId="1" fillId="0" borderId="10" xfId="45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1" fillId="0" borderId="0" xfId="45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3" fontId="1" fillId="0" borderId="15" xfId="45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6" fillId="0" borderId="0" xfId="45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0" xfId="45" applyFont="1" applyFill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45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43" fontId="6" fillId="0" borderId="10" xfId="45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0" xfId="45" applyFont="1" applyBorder="1" applyAlignment="1">
      <alignment/>
    </xf>
    <xf numFmtId="43" fontId="1" fillId="0" borderId="0" xfId="45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3" fontId="1" fillId="0" borderId="0" xfId="45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3" fontId="1" fillId="0" borderId="0" xfId="45" applyNumberFormat="1" applyFont="1" applyFill="1" applyBorder="1" applyAlignment="1">
      <alignment/>
    </xf>
    <xf numFmtId="43" fontId="2" fillId="0" borderId="0" xfId="45" applyFont="1" applyFill="1" applyBorder="1" applyAlignment="1">
      <alignment horizontal="right"/>
    </xf>
    <xf numFmtId="43" fontId="2" fillId="0" borderId="0" xfId="45" applyFont="1" applyFill="1" applyBorder="1" applyAlignment="1">
      <alignment/>
    </xf>
    <xf numFmtId="43" fontId="2" fillId="0" borderId="10" xfId="45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3" fontId="12" fillId="0" borderId="10" xfId="45" applyFont="1" applyBorder="1" applyAlignment="1">
      <alignment/>
    </xf>
    <xf numFmtId="189" fontId="12" fillId="0" borderId="10" xfId="46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13" xfId="45" applyFont="1" applyBorder="1" applyAlignment="1">
      <alignment/>
    </xf>
    <xf numFmtId="189" fontId="12" fillId="0" borderId="13" xfId="46" applyNumberFormat="1" applyFont="1" applyBorder="1" applyAlignment="1">
      <alignment/>
    </xf>
    <xf numFmtId="43" fontId="12" fillId="0" borderId="10" xfId="45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43" fontId="12" fillId="0" borderId="15" xfId="45" applyFont="1" applyFill="1" applyBorder="1" applyAlignment="1">
      <alignment/>
    </xf>
    <xf numFmtId="189" fontId="12" fillId="0" borderId="10" xfId="46" applyNumberFormat="1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/>
    </xf>
    <xf numFmtId="43" fontId="12" fillId="0" borderId="10" xfId="45" applyNumberFormat="1" applyFont="1" applyBorder="1" applyAlignment="1">
      <alignment/>
    </xf>
    <xf numFmtId="189" fontId="12" fillId="0" borderId="11" xfId="46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189" fontId="12" fillId="0" borderId="0" xfId="46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3" fontId="12" fillId="0" borderId="14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43" fontId="12" fillId="0" borderId="10" xfId="46" applyNumberFormat="1" applyFont="1" applyBorder="1" applyAlignment="1">
      <alignment/>
    </xf>
    <xf numFmtId="43" fontId="12" fillId="0" borderId="11" xfId="45" applyFont="1" applyBorder="1" applyAlignment="1">
      <alignment/>
    </xf>
    <xf numFmtId="0" fontId="12" fillId="0" borderId="15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43" fontId="12" fillId="0" borderId="11" xfId="0" applyNumberFormat="1" applyFont="1" applyBorder="1" applyAlignment="1">
      <alignment/>
    </xf>
    <xf numFmtId="43" fontId="12" fillId="0" borderId="15" xfId="0" applyNumberFormat="1" applyFont="1" applyFill="1" applyBorder="1" applyAlignment="1">
      <alignment/>
    </xf>
    <xf numFmtId="43" fontId="12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/>
    </xf>
    <xf numFmtId="43" fontId="12" fillId="0" borderId="0" xfId="45" applyNumberFormat="1" applyFont="1" applyBorder="1" applyAlignment="1">
      <alignment/>
    </xf>
    <xf numFmtId="43" fontId="12" fillId="0" borderId="10" xfId="0" applyNumberFormat="1" applyFont="1" applyBorder="1" applyAlignment="1">
      <alignment horizontal="center"/>
    </xf>
    <xf numFmtId="43" fontId="12" fillId="0" borderId="13" xfId="45" applyFont="1" applyBorder="1" applyAlignment="1">
      <alignment horizontal="center"/>
    </xf>
    <xf numFmtId="43" fontId="12" fillId="0" borderId="10" xfId="45" applyFont="1" applyBorder="1" applyAlignment="1">
      <alignment horizontal="center"/>
    </xf>
    <xf numFmtId="0" fontId="12" fillId="0" borderId="10" xfId="0" applyFont="1" applyFill="1" applyBorder="1" applyAlignment="1">
      <alignment/>
    </xf>
    <xf numFmtId="43" fontId="12" fillId="0" borderId="10" xfId="45" applyFont="1" applyBorder="1" applyAlignment="1">
      <alignment horizontal="right"/>
    </xf>
    <xf numFmtId="0" fontId="13" fillId="0" borderId="0" xfId="0" applyFont="1" applyBorder="1" applyAlignment="1">
      <alignment/>
    </xf>
    <xf numFmtId="18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3" fontId="12" fillId="0" borderId="0" xfId="45" applyFont="1" applyBorder="1" applyAlignment="1">
      <alignment/>
    </xf>
    <xf numFmtId="189" fontId="12" fillId="0" borderId="10" xfId="0" applyNumberFormat="1" applyFont="1" applyBorder="1" applyAlignment="1">
      <alignment/>
    </xf>
    <xf numFmtId="41" fontId="13" fillId="0" borderId="0" xfId="46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43" fontId="12" fillId="0" borderId="12" xfId="45" applyFont="1" applyBorder="1" applyAlignment="1">
      <alignment horizontal="center"/>
    </xf>
    <xf numFmtId="43" fontId="12" fillId="0" borderId="17" xfId="45" applyFont="1" applyBorder="1" applyAlignment="1">
      <alignment horizontal="center"/>
    </xf>
    <xf numFmtId="43" fontId="12" fillId="0" borderId="14" xfId="45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0" xfId="45" applyFont="1" applyAlignment="1">
      <alignment/>
    </xf>
    <xf numFmtId="43" fontId="12" fillId="0" borderId="13" xfId="45" applyFont="1" applyBorder="1" applyAlignment="1">
      <alignment horizontal="right"/>
    </xf>
    <xf numFmtId="0" fontId="12" fillId="0" borderId="18" xfId="0" applyFont="1" applyBorder="1" applyAlignment="1">
      <alignment horizontal="left"/>
    </xf>
    <xf numFmtId="189" fontId="1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3" fontId="13" fillId="0" borderId="10" xfId="46" applyNumberFormat="1" applyFont="1" applyBorder="1" applyAlignment="1">
      <alignment/>
    </xf>
    <xf numFmtId="0" fontId="12" fillId="0" borderId="15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3" fontId="13" fillId="0" borderId="10" xfId="45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189" fontId="1" fillId="0" borderId="0" xfId="46" applyNumberFormat="1" applyFont="1" applyBorder="1" applyAlignment="1">
      <alignment/>
    </xf>
    <xf numFmtId="43" fontId="2" fillId="0" borderId="0" xfId="45" applyNumberFormat="1" applyFont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2" fillId="0" borderId="10" xfId="45" applyNumberFormat="1" applyFont="1" applyBorder="1" applyAlignment="1">
      <alignment/>
    </xf>
    <xf numFmtId="189" fontId="1" fillId="0" borderId="11" xfId="46" applyNumberFormat="1" applyFont="1" applyBorder="1" applyAlignment="1">
      <alignment/>
    </xf>
    <xf numFmtId="43" fontId="1" fillId="0" borderId="0" xfId="45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1" fillId="0" borderId="0" xfId="45" applyFont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41" fontId="1" fillId="0" borderId="0" xfId="46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0" xfId="45" applyFont="1" applyFill="1" applyBorder="1" applyAlignment="1">
      <alignment horizontal="right"/>
    </xf>
    <xf numFmtId="43" fontId="1" fillId="0" borderId="0" xfId="45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43" fontId="1" fillId="0" borderId="10" xfId="45" applyFont="1" applyBorder="1" applyAlignment="1">
      <alignment horizontal="right"/>
    </xf>
    <xf numFmtId="43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0" xfId="45" applyNumberFormat="1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14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43" fontId="2" fillId="0" borderId="10" xfId="45" applyFont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2" fillId="0" borderId="10" xfId="45" applyFont="1" applyFill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2" fillId="0" borderId="0" xfId="45" applyFont="1" applyBorder="1" applyAlignment="1">
      <alignment/>
    </xf>
    <xf numFmtId="0" fontId="1" fillId="0" borderId="0" xfId="0" applyFont="1" applyFill="1" applyBorder="1" applyAlignment="1">
      <alignment horizontal="left"/>
    </xf>
    <xf numFmtId="43" fontId="1" fillId="0" borderId="12" xfId="45" applyFont="1" applyBorder="1" applyAlignment="1">
      <alignment/>
    </xf>
    <xf numFmtId="43" fontId="1" fillId="0" borderId="12" xfId="45" applyFont="1" applyFill="1" applyBorder="1" applyAlignment="1">
      <alignment horizontal="center"/>
    </xf>
    <xf numFmtId="43" fontId="1" fillId="0" borderId="12" xfId="45" applyFont="1" applyBorder="1" applyAlignment="1">
      <alignment horizontal="center"/>
    </xf>
    <xf numFmtId="43" fontId="1" fillId="0" borderId="13" xfId="45" applyFont="1" applyBorder="1" applyAlignment="1">
      <alignment/>
    </xf>
    <xf numFmtId="43" fontId="1" fillId="0" borderId="0" xfId="46" applyNumberFormat="1" applyFont="1" applyBorder="1" applyAlignment="1">
      <alignment/>
    </xf>
    <xf numFmtId="43" fontId="2" fillId="0" borderId="0" xfId="45" applyFont="1" applyFill="1" applyBorder="1" applyAlignment="1">
      <alignment horizontal="center"/>
    </xf>
    <xf numFmtId="43" fontId="1" fillId="0" borderId="0" xfId="45" applyFont="1" applyFill="1" applyBorder="1" applyAlignment="1">
      <alignment horizontal="center"/>
    </xf>
    <xf numFmtId="43" fontId="1" fillId="0" borderId="0" xfId="45" applyNumberFormat="1" applyFont="1" applyBorder="1" applyAlignment="1">
      <alignment horizontal="left" indent="1"/>
    </xf>
    <xf numFmtId="0" fontId="1" fillId="0" borderId="12" xfId="0" applyFont="1" applyFill="1" applyBorder="1" applyAlignment="1">
      <alignment horizontal="center"/>
    </xf>
    <xf numFmtId="43" fontId="2" fillId="0" borderId="0" xfId="45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89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0"/>
  <sheetViews>
    <sheetView zoomScalePageLayoutView="0" workbookViewId="0" topLeftCell="A331">
      <selection activeCell="A326" sqref="A326"/>
    </sheetView>
  </sheetViews>
  <sheetFormatPr defaultColWidth="9.140625" defaultRowHeight="12.75"/>
  <cols>
    <col min="1" max="1" width="4.28125" style="230" customWidth="1"/>
    <col min="2" max="2" width="4.421875" style="230" customWidth="1"/>
    <col min="3" max="3" width="4.140625" style="230" customWidth="1"/>
    <col min="4" max="4" width="9.28125" style="230" customWidth="1"/>
    <col min="5" max="5" width="6.7109375" style="230" customWidth="1"/>
    <col min="6" max="6" width="7.8515625" style="230" customWidth="1"/>
    <col min="7" max="7" width="6.140625" style="230" customWidth="1"/>
    <col min="8" max="9" width="6.8515625" style="230" customWidth="1"/>
    <col min="10" max="10" width="7.00390625" style="230" customWidth="1"/>
    <col min="11" max="11" width="5.7109375" style="230" customWidth="1"/>
    <col min="12" max="12" width="7.28125" style="230" customWidth="1"/>
    <col min="13" max="13" width="8.140625" style="230" customWidth="1"/>
    <col min="14" max="14" width="8.8515625" style="230" customWidth="1"/>
    <col min="15" max="15" width="7.57421875" style="230" customWidth="1"/>
    <col min="16" max="16" width="8.00390625" style="230" customWidth="1"/>
    <col min="17" max="17" width="6.421875" style="230" customWidth="1"/>
    <col min="18" max="19" width="7.00390625" style="230" customWidth="1"/>
    <col min="20" max="20" width="8.57421875" style="230" customWidth="1"/>
    <col min="21" max="21" width="11.28125" style="230" customWidth="1"/>
    <col min="22" max="16384" width="9.140625" style="230" customWidth="1"/>
  </cols>
  <sheetData>
    <row r="1" spans="1:21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99"/>
    </row>
    <row r="2" spans="1:21" ht="12.75">
      <c r="A2" s="158" t="s">
        <v>441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99"/>
    </row>
    <row r="3" spans="1:21" ht="12.75">
      <c r="A3" s="158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99"/>
    </row>
    <row r="4" spans="1:21" ht="12.75">
      <c r="A4" s="158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99"/>
    </row>
    <row r="5" spans="1:21" ht="12.75">
      <c r="A5" s="158" t="s">
        <v>261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7"/>
      <c r="Q5" s="158"/>
      <c r="R5" s="158"/>
      <c r="S5" s="158"/>
      <c r="T5" s="158"/>
      <c r="U5" s="99"/>
    </row>
    <row r="6" spans="1:21" ht="12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9" t="s">
        <v>229</v>
      </c>
      <c r="L6" s="159" t="s">
        <v>30</v>
      </c>
      <c r="M6" s="157"/>
      <c r="N6" s="157"/>
      <c r="O6" s="157"/>
      <c r="P6" s="157"/>
      <c r="Q6" s="157"/>
      <c r="R6" s="157"/>
      <c r="S6" s="157"/>
      <c r="T6" s="157"/>
      <c r="U6" s="99"/>
    </row>
    <row r="7" spans="1:21" ht="12.75">
      <c r="A7" s="160" t="s">
        <v>22</v>
      </c>
      <c r="B7" s="160" t="s">
        <v>23</v>
      </c>
      <c r="C7" s="160" t="s">
        <v>33</v>
      </c>
      <c r="D7" s="160" t="s">
        <v>24</v>
      </c>
      <c r="E7" s="160" t="s">
        <v>25</v>
      </c>
      <c r="F7" s="161" t="s">
        <v>26</v>
      </c>
      <c r="G7" s="160" t="s">
        <v>27</v>
      </c>
      <c r="H7" s="160" t="s">
        <v>29</v>
      </c>
      <c r="I7" s="160" t="s">
        <v>12</v>
      </c>
      <c r="J7" s="162" t="s">
        <v>208</v>
      </c>
      <c r="K7" s="163" t="s">
        <v>32</v>
      </c>
      <c r="L7" s="163" t="s">
        <v>31</v>
      </c>
      <c r="M7" s="160" t="s">
        <v>16</v>
      </c>
      <c r="N7" s="160" t="s">
        <v>220</v>
      </c>
      <c r="O7" s="160" t="s">
        <v>28</v>
      </c>
      <c r="P7" s="164" t="s">
        <v>209</v>
      </c>
      <c r="Q7" s="160" t="s">
        <v>11</v>
      </c>
      <c r="R7" s="160" t="s">
        <v>296</v>
      </c>
      <c r="S7" s="160" t="s">
        <v>433</v>
      </c>
      <c r="T7" s="157"/>
      <c r="U7" s="99"/>
    </row>
    <row r="8" spans="1:21" ht="12.75">
      <c r="A8" s="165">
        <v>1</v>
      </c>
      <c r="B8" s="165">
        <v>169</v>
      </c>
      <c r="C8" s="165" t="s">
        <v>0</v>
      </c>
      <c r="D8" s="165" t="s">
        <v>111</v>
      </c>
      <c r="E8" s="165" t="s">
        <v>113</v>
      </c>
      <c r="F8" s="166">
        <v>1437.06</v>
      </c>
      <c r="G8" s="166">
        <v>0</v>
      </c>
      <c r="H8" s="166">
        <v>28.73</v>
      </c>
      <c r="I8" s="166">
        <v>12.42</v>
      </c>
      <c r="J8" s="166">
        <v>0</v>
      </c>
      <c r="K8" s="166">
        <v>0</v>
      </c>
      <c r="L8" s="167">
        <v>5.37</v>
      </c>
      <c r="M8" s="167">
        <f>SUM(F8:J8)</f>
        <v>1478.21</v>
      </c>
      <c r="N8" s="192">
        <f>SUM(F8:L8)*12+M8</f>
        <v>19281.17</v>
      </c>
      <c r="O8" s="166">
        <v>219.47</v>
      </c>
      <c r="P8" s="166">
        <v>0</v>
      </c>
      <c r="Q8" s="166">
        <v>39.31</v>
      </c>
      <c r="R8" s="166"/>
      <c r="S8" s="166"/>
      <c r="T8" s="168"/>
      <c r="U8" s="99"/>
    </row>
    <row r="9" spans="1:21" ht="12.75">
      <c r="A9" s="165">
        <v>2</v>
      </c>
      <c r="B9" s="165">
        <v>42</v>
      </c>
      <c r="C9" s="165" t="s">
        <v>71</v>
      </c>
      <c r="D9" s="165" t="s">
        <v>34</v>
      </c>
      <c r="E9" s="165" t="s">
        <v>46</v>
      </c>
      <c r="F9" s="167">
        <v>1621.18</v>
      </c>
      <c r="G9" s="169">
        <v>0</v>
      </c>
      <c r="H9" s="167">
        <v>106.32</v>
      </c>
      <c r="I9" s="170">
        <v>13.69</v>
      </c>
      <c r="J9" s="169">
        <v>0</v>
      </c>
      <c r="K9" s="169">
        <v>0</v>
      </c>
      <c r="L9" s="169">
        <v>0</v>
      </c>
      <c r="M9" s="167">
        <f aca="true" t="shared" si="0" ref="M9:M18">SUM(F9:J9)</f>
        <v>1741.19</v>
      </c>
      <c r="N9" s="192">
        <f aca="true" t="shared" si="1" ref="N9:N18">SUM(F9:L9)*12+M9</f>
        <v>22635.469999999998</v>
      </c>
      <c r="O9" s="167">
        <v>203.93</v>
      </c>
      <c r="P9" s="166">
        <v>0</v>
      </c>
      <c r="Q9" s="167">
        <v>45.8</v>
      </c>
      <c r="R9" s="167"/>
      <c r="S9" s="167"/>
      <c r="T9" s="168"/>
      <c r="U9" s="99"/>
    </row>
    <row r="10" spans="1:21" ht="12.75">
      <c r="A10" s="165">
        <v>3</v>
      </c>
      <c r="B10" s="165">
        <v>225</v>
      </c>
      <c r="C10" s="165" t="s">
        <v>72</v>
      </c>
      <c r="D10" s="165" t="s">
        <v>35</v>
      </c>
      <c r="E10" s="165" t="s">
        <v>47</v>
      </c>
      <c r="F10" s="171">
        <v>2028.18</v>
      </c>
      <c r="G10" s="171">
        <v>14.9</v>
      </c>
      <c r="H10" s="171">
        <v>44</v>
      </c>
      <c r="I10" s="171">
        <v>17.71</v>
      </c>
      <c r="J10" s="171">
        <v>0</v>
      </c>
      <c r="K10" s="171">
        <v>0</v>
      </c>
      <c r="L10" s="171">
        <v>0</v>
      </c>
      <c r="M10" s="167">
        <f t="shared" si="0"/>
        <v>2104.79</v>
      </c>
      <c r="N10" s="192">
        <f t="shared" si="1"/>
        <v>27362.27</v>
      </c>
      <c r="O10" s="171">
        <v>333.72</v>
      </c>
      <c r="P10" s="171">
        <v>0</v>
      </c>
      <c r="Q10" s="171">
        <v>51.9</v>
      </c>
      <c r="R10" s="171"/>
      <c r="S10" s="171"/>
      <c r="T10" s="168"/>
      <c r="U10" s="99"/>
    </row>
    <row r="11" spans="1:21" ht="12.75">
      <c r="A11" s="172">
        <v>4</v>
      </c>
      <c r="B11" s="165">
        <v>134</v>
      </c>
      <c r="C11" s="165" t="s">
        <v>264</v>
      </c>
      <c r="D11" s="165" t="s">
        <v>37</v>
      </c>
      <c r="E11" s="165" t="s">
        <v>49</v>
      </c>
      <c r="F11" s="167">
        <v>1763.89</v>
      </c>
      <c r="G11" s="166">
        <v>0</v>
      </c>
      <c r="H11" s="167">
        <v>69.52</v>
      </c>
      <c r="I11" s="167">
        <v>15.86</v>
      </c>
      <c r="J11" s="166">
        <v>0</v>
      </c>
      <c r="K11" s="166">
        <v>0</v>
      </c>
      <c r="L11" s="166">
        <v>0</v>
      </c>
      <c r="M11" s="167">
        <f t="shared" si="0"/>
        <v>1849.27</v>
      </c>
      <c r="N11" s="192">
        <f t="shared" si="1"/>
        <v>24040.51</v>
      </c>
      <c r="O11" s="167">
        <v>350.92</v>
      </c>
      <c r="P11" s="166">
        <v>0</v>
      </c>
      <c r="Q11" s="167">
        <v>51.9</v>
      </c>
      <c r="R11" s="167"/>
      <c r="S11" s="167"/>
      <c r="T11" s="168"/>
      <c r="U11" s="99"/>
    </row>
    <row r="12" spans="1:21" ht="12.75">
      <c r="A12" s="165">
        <v>5</v>
      </c>
      <c r="B12" s="165">
        <v>107</v>
      </c>
      <c r="C12" s="165" t="s">
        <v>71</v>
      </c>
      <c r="D12" s="165" t="s">
        <v>171</v>
      </c>
      <c r="E12" s="165" t="s">
        <v>19</v>
      </c>
      <c r="F12" s="167">
        <v>1621.18</v>
      </c>
      <c r="G12" s="169">
        <v>0</v>
      </c>
      <c r="H12" s="167">
        <v>72.55</v>
      </c>
      <c r="I12" s="170">
        <v>13.69</v>
      </c>
      <c r="J12" s="169">
        <v>0</v>
      </c>
      <c r="K12" s="169">
        <v>0</v>
      </c>
      <c r="L12" s="169">
        <v>0</v>
      </c>
      <c r="M12" s="167">
        <f t="shared" si="0"/>
        <v>1707.42</v>
      </c>
      <c r="N12" s="192">
        <f t="shared" si="1"/>
        <v>22196.46</v>
      </c>
      <c r="O12" s="167">
        <v>203.93</v>
      </c>
      <c r="P12" s="166">
        <v>0</v>
      </c>
      <c r="Q12" s="167">
        <v>45.8</v>
      </c>
      <c r="R12" s="167"/>
      <c r="S12" s="167"/>
      <c r="T12" s="168"/>
      <c r="U12" s="99"/>
    </row>
    <row r="13" spans="1:21" ht="12.75">
      <c r="A13" s="165">
        <v>6</v>
      </c>
      <c r="B13" s="165">
        <v>10093</v>
      </c>
      <c r="C13" s="165" t="s">
        <v>70</v>
      </c>
      <c r="D13" s="165" t="s">
        <v>230</v>
      </c>
      <c r="E13" s="165" t="s">
        <v>170</v>
      </c>
      <c r="F13" s="167">
        <v>3331.61</v>
      </c>
      <c r="G13" s="173">
        <v>0</v>
      </c>
      <c r="H13" s="166">
        <v>0</v>
      </c>
      <c r="I13" s="167">
        <v>20.16</v>
      </c>
      <c r="J13" s="166">
        <v>2992.95</v>
      </c>
      <c r="K13" s="166">
        <v>0</v>
      </c>
      <c r="L13" s="166">
        <v>0</v>
      </c>
      <c r="M13" s="167">
        <f t="shared" si="0"/>
        <v>6344.719999999999</v>
      </c>
      <c r="N13" s="192">
        <f t="shared" si="1"/>
        <v>82481.35999999999</v>
      </c>
      <c r="O13" s="167">
        <v>0</v>
      </c>
      <c r="P13" s="166">
        <v>0</v>
      </c>
      <c r="Q13" s="167">
        <v>0</v>
      </c>
      <c r="R13" s="167"/>
      <c r="S13" s="167"/>
      <c r="T13" s="168"/>
      <c r="U13" s="99"/>
    </row>
    <row r="14" spans="1:21" ht="12.75">
      <c r="A14" s="165">
        <v>7</v>
      </c>
      <c r="B14" s="165">
        <v>75</v>
      </c>
      <c r="C14" s="165" t="s">
        <v>72</v>
      </c>
      <c r="D14" s="165" t="s">
        <v>39</v>
      </c>
      <c r="E14" s="165" t="s">
        <v>52</v>
      </c>
      <c r="F14" s="171">
        <v>2028.18</v>
      </c>
      <c r="G14" s="167">
        <v>14.9</v>
      </c>
      <c r="H14" s="171">
        <v>117.72</v>
      </c>
      <c r="I14" s="171">
        <v>17.71</v>
      </c>
      <c r="J14" s="171">
        <v>0</v>
      </c>
      <c r="K14" s="174">
        <v>64.56</v>
      </c>
      <c r="L14" s="171">
        <v>0</v>
      </c>
      <c r="M14" s="167">
        <f t="shared" si="0"/>
        <v>2178.51</v>
      </c>
      <c r="N14" s="192">
        <f t="shared" si="1"/>
        <v>29095.350000000006</v>
      </c>
      <c r="O14" s="171">
        <v>333.72</v>
      </c>
      <c r="P14" s="171">
        <v>0</v>
      </c>
      <c r="Q14" s="171">
        <v>51.9</v>
      </c>
      <c r="R14" s="171"/>
      <c r="S14" s="171"/>
      <c r="T14" s="168"/>
      <c r="U14" s="99"/>
    </row>
    <row r="15" spans="1:21" ht="12.75">
      <c r="A15" s="172" t="s">
        <v>298</v>
      </c>
      <c r="B15" s="175">
        <v>10131</v>
      </c>
      <c r="C15" s="165" t="s">
        <v>14</v>
      </c>
      <c r="D15" s="165" t="s">
        <v>286</v>
      </c>
      <c r="E15" s="176" t="s">
        <v>287</v>
      </c>
      <c r="F15" s="171">
        <v>1763.89</v>
      </c>
      <c r="G15" s="167">
        <v>14.9</v>
      </c>
      <c r="H15" s="177">
        <v>0</v>
      </c>
      <c r="I15" s="171">
        <v>17.71</v>
      </c>
      <c r="J15" s="166">
        <v>0</v>
      </c>
      <c r="K15" s="166">
        <v>0</v>
      </c>
      <c r="L15" s="166">
        <v>0</v>
      </c>
      <c r="M15" s="167">
        <f t="shared" si="0"/>
        <v>1796.5000000000002</v>
      </c>
      <c r="N15" s="192">
        <f t="shared" si="1"/>
        <v>23354.500000000004</v>
      </c>
      <c r="O15" s="171">
        <v>598</v>
      </c>
      <c r="P15" s="178">
        <v>984.61</v>
      </c>
      <c r="Q15" s="167">
        <v>51.9</v>
      </c>
      <c r="R15" s="167"/>
      <c r="S15" s="167"/>
      <c r="T15" s="168"/>
      <c r="U15" s="99"/>
    </row>
    <row r="16" spans="1:21" ht="12.75">
      <c r="A16" s="165">
        <v>9</v>
      </c>
      <c r="B16" s="165">
        <v>103</v>
      </c>
      <c r="C16" s="165" t="s">
        <v>0</v>
      </c>
      <c r="D16" s="165" t="s">
        <v>41</v>
      </c>
      <c r="E16" s="165" t="s">
        <v>53</v>
      </c>
      <c r="F16" s="166">
        <v>1437.06</v>
      </c>
      <c r="G16" s="166">
        <v>0</v>
      </c>
      <c r="H16" s="166">
        <v>80.71</v>
      </c>
      <c r="I16" s="166">
        <v>12.42</v>
      </c>
      <c r="J16" s="166">
        <v>0</v>
      </c>
      <c r="K16" s="166">
        <v>0</v>
      </c>
      <c r="L16" s="167">
        <v>5.37</v>
      </c>
      <c r="M16" s="167">
        <f t="shared" si="0"/>
        <v>1530.19</v>
      </c>
      <c r="N16" s="192">
        <f t="shared" si="1"/>
        <v>19956.91</v>
      </c>
      <c r="O16" s="166">
        <v>219.47</v>
      </c>
      <c r="P16" s="166">
        <v>0</v>
      </c>
      <c r="Q16" s="166">
        <v>39.31</v>
      </c>
      <c r="R16" s="166"/>
      <c r="S16" s="166"/>
      <c r="T16" s="168"/>
      <c r="U16" s="99"/>
    </row>
    <row r="17" spans="1:21" ht="12.75">
      <c r="A17" s="165">
        <v>10</v>
      </c>
      <c r="B17" s="179">
        <v>214</v>
      </c>
      <c r="C17" s="165" t="s">
        <v>212</v>
      </c>
      <c r="D17" s="165" t="s">
        <v>43</v>
      </c>
      <c r="E17" s="165" t="s">
        <v>55</v>
      </c>
      <c r="F17" s="166">
        <v>1437.06</v>
      </c>
      <c r="G17" s="166">
        <v>0</v>
      </c>
      <c r="H17" s="166">
        <v>0</v>
      </c>
      <c r="I17" s="166">
        <v>11.96</v>
      </c>
      <c r="J17" s="166">
        <v>0</v>
      </c>
      <c r="K17" s="166">
        <v>0</v>
      </c>
      <c r="L17" s="167">
        <v>5.37</v>
      </c>
      <c r="M17" s="167">
        <f t="shared" si="0"/>
        <v>1449.02</v>
      </c>
      <c r="N17" s="192">
        <f t="shared" si="1"/>
        <v>18901.7</v>
      </c>
      <c r="O17" s="166">
        <v>158.24</v>
      </c>
      <c r="P17" s="166">
        <v>0</v>
      </c>
      <c r="Q17" s="166">
        <v>39.31</v>
      </c>
      <c r="R17" s="166">
        <v>73.18</v>
      </c>
      <c r="S17" s="166"/>
      <c r="T17" s="168"/>
      <c r="U17" s="99"/>
    </row>
    <row r="18" spans="1:21" ht="12.75">
      <c r="A18" s="165">
        <v>11</v>
      </c>
      <c r="B18" s="175">
        <v>162</v>
      </c>
      <c r="C18" s="165" t="s">
        <v>193</v>
      </c>
      <c r="D18" s="165" t="s">
        <v>44</v>
      </c>
      <c r="E18" s="165" t="s">
        <v>56</v>
      </c>
      <c r="F18" s="167">
        <v>1621.18</v>
      </c>
      <c r="G18" s="166">
        <v>0</v>
      </c>
      <c r="H18" s="177">
        <v>29.21</v>
      </c>
      <c r="I18" s="177">
        <v>13.2</v>
      </c>
      <c r="J18" s="166">
        <v>0</v>
      </c>
      <c r="K18" s="166">
        <v>0</v>
      </c>
      <c r="L18" s="166">
        <v>0</v>
      </c>
      <c r="M18" s="167">
        <f t="shared" si="0"/>
        <v>1663.5900000000001</v>
      </c>
      <c r="N18" s="192">
        <f t="shared" si="1"/>
        <v>21626.670000000002</v>
      </c>
      <c r="O18" s="177">
        <v>138.83</v>
      </c>
      <c r="P18" s="166">
        <v>0</v>
      </c>
      <c r="Q18" s="177">
        <v>45.8</v>
      </c>
      <c r="R18" s="177"/>
      <c r="S18" s="177"/>
      <c r="T18" s="168"/>
      <c r="U18" s="99"/>
    </row>
    <row r="19" spans="1:21" ht="12.75">
      <c r="A19" s="165"/>
      <c r="B19" s="165"/>
      <c r="C19" s="165"/>
      <c r="D19" s="180" t="s">
        <v>241</v>
      </c>
      <c r="E19" s="181"/>
      <c r="F19" s="167">
        <f aca="true" t="shared" si="2" ref="F19:R19">SUM(F8:F18)</f>
        <v>20090.47</v>
      </c>
      <c r="G19" s="167">
        <f aca="true" t="shared" si="3" ref="G19:M19">SUM(G8:G18)</f>
        <v>44.7</v>
      </c>
      <c r="H19" s="167">
        <f t="shared" si="3"/>
        <v>548.7600000000001</v>
      </c>
      <c r="I19" s="167">
        <f t="shared" si="3"/>
        <v>166.53</v>
      </c>
      <c r="J19" s="167">
        <f t="shared" si="3"/>
        <v>2992.95</v>
      </c>
      <c r="K19" s="167">
        <f t="shared" si="3"/>
        <v>64.56</v>
      </c>
      <c r="L19" s="167">
        <f t="shared" si="3"/>
        <v>16.11</v>
      </c>
      <c r="M19" s="167">
        <f t="shared" si="3"/>
        <v>23843.41</v>
      </c>
      <c r="N19" s="167">
        <f t="shared" si="2"/>
        <v>310932.37</v>
      </c>
      <c r="O19" s="167">
        <f t="shared" si="2"/>
        <v>2760.2299999999996</v>
      </c>
      <c r="P19" s="167">
        <f t="shared" si="2"/>
        <v>984.61</v>
      </c>
      <c r="Q19" s="167">
        <f t="shared" si="2"/>
        <v>462.92999999999995</v>
      </c>
      <c r="R19" s="167">
        <f t="shared" si="2"/>
        <v>73.18</v>
      </c>
      <c r="S19" s="167"/>
      <c r="T19" s="182"/>
      <c r="U19" s="99"/>
    </row>
    <row r="20" spans="1:21" ht="12.75">
      <c r="A20" s="165"/>
      <c r="B20" s="165"/>
      <c r="C20" s="183"/>
      <c r="D20" s="184" t="s">
        <v>242</v>
      </c>
      <c r="E20" s="185"/>
      <c r="F20" s="186">
        <f aca="true" t="shared" si="4" ref="F20:L20">SUM(F19*12)</f>
        <v>241085.64</v>
      </c>
      <c r="G20" s="186">
        <f t="shared" si="4"/>
        <v>536.4000000000001</v>
      </c>
      <c r="H20" s="186">
        <f t="shared" si="4"/>
        <v>6585.120000000001</v>
      </c>
      <c r="I20" s="186">
        <f t="shared" si="4"/>
        <v>1998.3600000000001</v>
      </c>
      <c r="J20" s="186">
        <f t="shared" si="4"/>
        <v>35915.399999999994</v>
      </c>
      <c r="K20" s="186">
        <f t="shared" si="4"/>
        <v>774.72</v>
      </c>
      <c r="L20" s="186">
        <f t="shared" si="4"/>
        <v>193.32</v>
      </c>
      <c r="M20" s="167">
        <v>23843.41</v>
      </c>
      <c r="N20" s="192">
        <f>SUM(F20:M20)</f>
        <v>310932.36999999994</v>
      </c>
      <c r="O20" s="187">
        <f>SUM(O19*13)</f>
        <v>35882.98999999999</v>
      </c>
      <c r="P20" s="187">
        <f>SUM(P19*13)</f>
        <v>12799.93</v>
      </c>
      <c r="Q20" s="187">
        <f>SUM(Q19*12)</f>
        <v>5555.16</v>
      </c>
      <c r="R20" s="187">
        <f>SUM(R19*12)</f>
        <v>878.1600000000001</v>
      </c>
      <c r="S20" s="187">
        <v>0</v>
      </c>
      <c r="T20" s="186">
        <f>SUM(N20:S20)</f>
        <v>366048.60999999987</v>
      </c>
      <c r="U20" s="99"/>
    </row>
    <row r="21" spans="1:21" ht="12.75">
      <c r="A21" s="157" t="s">
        <v>299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99"/>
    </row>
    <row r="22" spans="1:21" ht="12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99"/>
    </row>
    <row r="23" spans="1:21" ht="12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5"/>
    </row>
    <row r="24" spans="1:21" ht="12.75">
      <c r="A24" s="158" t="s">
        <v>57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7"/>
      <c r="U24" s="99"/>
    </row>
    <row r="25" spans="1:21" ht="12.75">
      <c r="A25" s="188"/>
      <c r="B25" s="188"/>
      <c r="C25" s="188"/>
      <c r="D25" s="188"/>
      <c r="E25" s="188"/>
      <c r="F25" s="188"/>
      <c r="G25" s="189"/>
      <c r="H25" s="188"/>
      <c r="I25" s="188"/>
      <c r="J25" s="157"/>
      <c r="K25" s="159" t="s">
        <v>229</v>
      </c>
      <c r="L25" s="159" t="s">
        <v>30</v>
      </c>
      <c r="M25" s="190"/>
      <c r="N25" s="190"/>
      <c r="O25" s="188"/>
      <c r="P25" s="189"/>
      <c r="Q25" s="188"/>
      <c r="R25" s="188"/>
      <c r="S25" s="188"/>
      <c r="T25" s="157"/>
      <c r="U25" s="99"/>
    </row>
    <row r="26" spans="1:21" ht="12.75">
      <c r="A26" s="160" t="s">
        <v>22</v>
      </c>
      <c r="B26" s="160" t="s">
        <v>23</v>
      </c>
      <c r="C26" s="160" t="s">
        <v>33</v>
      </c>
      <c r="D26" s="160" t="s">
        <v>24</v>
      </c>
      <c r="E26" s="160" t="s">
        <v>25</v>
      </c>
      <c r="F26" s="161" t="s">
        <v>26</v>
      </c>
      <c r="G26" s="160" t="s">
        <v>27</v>
      </c>
      <c r="H26" s="160" t="s">
        <v>29</v>
      </c>
      <c r="I26" s="160" t="s">
        <v>12</v>
      </c>
      <c r="J26" s="162" t="s">
        <v>208</v>
      </c>
      <c r="K26" s="163" t="s">
        <v>32</v>
      </c>
      <c r="L26" s="163" t="s">
        <v>31</v>
      </c>
      <c r="M26" s="160" t="s">
        <v>16</v>
      </c>
      <c r="N26" s="160" t="s">
        <v>220</v>
      </c>
      <c r="O26" s="160" t="s">
        <v>28</v>
      </c>
      <c r="P26" s="164" t="s">
        <v>209</v>
      </c>
      <c r="Q26" s="160" t="s">
        <v>17</v>
      </c>
      <c r="R26" s="191" t="s">
        <v>296</v>
      </c>
      <c r="S26" s="160" t="s">
        <v>433</v>
      </c>
      <c r="T26" s="190"/>
      <c r="U26" s="99"/>
    </row>
    <row r="27" spans="1:21" ht="12.75">
      <c r="A27" s="165">
        <v>1</v>
      </c>
      <c r="B27" s="165">
        <v>518</v>
      </c>
      <c r="C27" s="165" t="s">
        <v>212</v>
      </c>
      <c r="D27" s="165" t="s">
        <v>58</v>
      </c>
      <c r="E27" s="165" t="s">
        <v>201</v>
      </c>
      <c r="F27" s="167">
        <v>1437.06</v>
      </c>
      <c r="G27" s="169">
        <v>0</v>
      </c>
      <c r="H27" s="169">
        <v>0</v>
      </c>
      <c r="I27" s="170">
        <v>11.96</v>
      </c>
      <c r="J27" s="169">
        <v>0</v>
      </c>
      <c r="K27" s="169">
        <v>0</v>
      </c>
      <c r="L27" s="167">
        <v>5.37</v>
      </c>
      <c r="M27" s="167">
        <f aca="true" t="shared" si="5" ref="M27:M42">SUM(F27:J27)</f>
        <v>1449.02</v>
      </c>
      <c r="N27" s="192">
        <f aca="true" t="shared" si="6" ref="N27:N42">SUM(F27:L27)*12+M27</f>
        <v>18901.7</v>
      </c>
      <c r="O27" s="167">
        <v>158.24</v>
      </c>
      <c r="P27" s="169">
        <v>0</v>
      </c>
      <c r="Q27" s="178">
        <v>39.31</v>
      </c>
      <c r="R27" s="178"/>
      <c r="S27" s="167"/>
      <c r="T27" s="168"/>
      <c r="U27" s="99"/>
    </row>
    <row r="28" spans="1:21" ht="12.75">
      <c r="A28" s="172" t="s">
        <v>219</v>
      </c>
      <c r="B28" s="165">
        <v>1021</v>
      </c>
      <c r="C28" s="165" t="s">
        <v>1</v>
      </c>
      <c r="D28" s="165" t="s">
        <v>2</v>
      </c>
      <c r="E28" s="165" t="s">
        <v>3</v>
      </c>
      <c r="F28" s="167">
        <v>881.95</v>
      </c>
      <c r="G28" s="166">
        <v>0</v>
      </c>
      <c r="H28" s="166">
        <v>0</v>
      </c>
      <c r="I28" s="167">
        <v>6.62</v>
      </c>
      <c r="J28" s="169">
        <v>0</v>
      </c>
      <c r="K28" s="169">
        <v>0</v>
      </c>
      <c r="L28" s="169">
        <v>0</v>
      </c>
      <c r="M28" s="167">
        <f t="shared" si="5"/>
        <v>888.57</v>
      </c>
      <c r="N28" s="192">
        <f t="shared" si="6"/>
        <v>11551.41</v>
      </c>
      <c r="O28" s="169">
        <v>0</v>
      </c>
      <c r="P28" s="169">
        <v>0</v>
      </c>
      <c r="Q28" s="178">
        <v>25.95</v>
      </c>
      <c r="R28" s="178"/>
      <c r="S28" s="167"/>
      <c r="T28" s="168"/>
      <c r="U28" s="99"/>
    </row>
    <row r="29" spans="1:21" ht="12.75">
      <c r="A29" s="172" t="s">
        <v>306</v>
      </c>
      <c r="B29" s="165">
        <v>1020</v>
      </c>
      <c r="C29" s="165" t="s">
        <v>1</v>
      </c>
      <c r="D29" s="165" t="s">
        <v>4</v>
      </c>
      <c r="E29" s="165" t="s">
        <v>45</v>
      </c>
      <c r="F29" s="167">
        <v>881.95</v>
      </c>
      <c r="G29" s="166">
        <v>0</v>
      </c>
      <c r="H29" s="166">
        <v>0</v>
      </c>
      <c r="I29" s="167">
        <v>6.62</v>
      </c>
      <c r="J29" s="169">
        <v>0</v>
      </c>
      <c r="K29" s="169">
        <v>0</v>
      </c>
      <c r="L29" s="169">
        <v>0</v>
      </c>
      <c r="M29" s="167">
        <f t="shared" si="5"/>
        <v>888.57</v>
      </c>
      <c r="N29" s="192">
        <f t="shared" si="6"/>
        <v>11551.41</v>
      </c>
      <c r="O29" s="169">
        <v>0</v>
      </c>
      <c r="P29" s="169">
        <v>0</v>
      </c>
      <c r="Q29" s="178">
        <v>25.95</v>
      </c>
      <c r="R29" s="178"/>
      <c r="S29" s="167"/>
      <c r="T29" s="168"/>
      <c r="U29" s="99"/>
    </row>
    <row r="30" spans="1:21" ht="12.75">
      <c r="A30" s="165">
        <v>4</v>
      </c>
      <c r="B30" s="165">
        <v>181</v>
      </c>
      <c r="C30" s="165" t="s">
        <v>71</v>
      </c>
      <c r="D30" s="165" t="s">
        <v>77</v>
      </c>
      <c r="E30" s="165" t="s">
        <v>146</v>
      </c>
      <c r="F30" s="166">
        <v>1621.18</v>
      </c>
      <c r="G30" s="166">
        <v>0</v>
      </c>
      <c r="H30" s="166">
        <v>25.54</v>
      </c>
      <c r="I30" s="166">
        <v>13.69</v>
      </c>
      <c r="J30" s="166">
        <v>0</v>
      </c>
      <c r="K30" s="166">
        <v>0</v>
      </c>
      <c r="L30" s="166">
        <v>0</v>
      </c>
      <c r="M30" s="167">
        <f t="shared" si="5"/>
        <v>1660.41</v>
      </c>
      <c r="N30" s="192">
        <f>SUM(F30:L30)*12+M30</f>
        <v>21585.33</v>
      </c>
      <c r="O30" s="166">
        <v>203.93</v>
      </c>
      <c r="P30" s="166">
        <v>0</v>
      </c>
      <c r="Q30" s="166">
        <v>45.8</v>
      </c>
      <c r="R30" s="193"/>
      <c r="S30" s="166"/>
      <c r="T30" s="168"/>
      <c r="U30" s="99"/>
    </row>
    <row r="31" spans="1:21" ht="12.75">
      <c r="A31" s="172">
        <v>5</v>
      </c>
      <c r="B31" s="165">
        <v>190</v>
      </c>
      <c r="C31" s="165" t="s">
        <v>212</v>
      </c>
      <c r="D31" s="165" t="s">
        <v>59</v>
      </c>
      <c r="E31" s="165" t="s">
        <v>202</v>
      </c>
      <c r="F31" s="167">
        <v>1437.06</v>
      </c>
      <c r="G31" s="169">
        <v>0</v>
      </c>
      <c r="H31" s="169">
        <v>0</v>
      </c>
      <c r="I31" s="170">
        <v>11.96</v>
      </c>
      <c r="J31" s="169">
        <v>0</v>
      </c>
      <c r="K31" s="169">
        <v>0</v>
      </c>
      <c r="L31" s="167">
        <v>5.37</v>
      </c>
      <c r="M31" s="167">
        <f t="shared" si="5"/>
        <v>1449.02</v>
      </c>
      <c r="N31" s="192">
        <f t="shared" si="6"/>
        <v>18901.7</v>
      </c>
      <c r="O31" s="167">
        <v>158.24</v>
      </c>
      <c r="P31" s="169">
        <v>0</v>
      </c>
      <c r="Q31" s="178">
        <v>39.31</v>
      </c>
      <c r="R31" s="178"/>
      <c r="S31" s="167"/>
      <c r="T31" s="168"/>
      <c r="U31" s="99"/>
    </row>
    <row r="32" spans="1:21" ht="12.75">
      <c r="A32" s="172">
        <v>6</v>
      </c>
      <c r="B32" s="165">
        <v>210</v>
      </c>
      <c r="C32" s="165" t="s">
        <v>212</v>
      </c>
      <c r="D32" s="165" t="s">
        <v>179</v>
      </c>
      <c r="E32" s="165" t="s">
        <v>50</v>
      </c>
      <c r="F32" s="167">
        <v>1437.06</v>
      </c>
      <c r="G32" s="169">
        <v>0</v>
      </c>
      <c r="H32" s="169">
        <v>0</v>
      </c>
      <c r="I32" s="170">
        <v>11.96</v>
      </c>
      <c r="J32" s="169">
        <v>0</v>
      </c>
      <c r="K32" s="169">
        <v>0</v>
      </c>
      <c r="L32" s="167">
        <v>5.37</v>
      </c>
      <c r="M32" s="167">
        <f t="shared" si="5"/>
        <v>1449.02</v>
      </c>
      <c r="N32" s="192">
        <f t="shared" si="6"/>
        <v>18901.7</v>
      </c>
      <c r="O32" s="167">
        <v>158.24</v>
      </c>
      <c r="P32" s="169">
        <v>0</v>
      </c>
      <c r="Q32" s="178">
        <v>39.31</v>
      </c>
      <c r="R32" s="178">
        <v>152.17</v>
      </c>
      <c r="S32" s="167"/>
      <c r="T32" s="168"/>
      <c r="U32" s="99"/>
    </row>
    <row r="33" spans="1:21" ht="12.75">
      <c r="A33" s="172" t="s">
        <v>313</v>
      </c>
      <c r="B33" s="165">
        <v>85</v>
      </c>
      <c r="C33" s="165" t="s">
        <v>73</v>
      </c>
      <c r="D33" s="165" t="s">
        <v>60</v>
      </c>
      <c r="E33" s="165" t="s">
        <v>152</v>
      </c>
      <c r="F33" s="167">
        <v>1437.06</v>
      </c>
      <c r="G33" s="169">
        <v>0</v>
      </c>
      <c r="H33" s="167">
        <v>80.72</v>
      </c>
      <c r="I33" s="170">
        <v>11.56</v>
      </c>
      <c r="J33" s="169">
        <v>0</v>
      </c>
      <c r="K33" s="169">
        <v>0</v>
      </c>
      <c r="L33" s="167">
        <v>5.37</v>
      </c>
      <c r="M33" s="167">
        <v>952.97</v>
      </c>
      <c r="N33" s="192">
        <f>SUM(F33:L33)*7+M33</f>
        <v>11695.939999999999</v>
      </c>
      <c r="O33" s="167">
        <v>104.33</v>
      </c>
      <c r="P33" s="169">
        <v>0</v>
      </c>
      <c r="Q33" s="178">
        <v>39.31</v>
      </c>
      <c r="R33" s="178"/>
      <c r="S33" s="167"/>
      <c r="T33" s="168"/>
      <c r="U33" s="99"/>
    </row>
    <row r="34" spans="1:21" ht="12.75">
      <c r="A34" s="172">
        <v>8</v>
      </c>
      <c r="B34" s="165">
        <v>98</v>
      </c>
      <c r="C34" s="165" t="s">
        <v>14</v>
      </c>
      <c r="D34" s="165" t="s">
        <v>61</v>
      </c>
      <c r="E34" s="165" t="s">
        <v>50</v>
      </c>
      <c r="F34" s="167">
        <v>1763.89</v>
      </c>
      <c r="G34" s="166">
        <v>0</v>
      </c>
      <c r="H34" s="167">
        <v>73.88</v>
      </c>
      <c r="I34" s="167">
        <v>17.71</v>
      </c>
      <c r="J34" s="166">
        <v>0</v>
      </c>
      <c r="K34" s="169">
        <v>0</v>
      </c>
      <c r="L34" s="169">
        <v>0</v>
      </c>
      <c r="M34" s="167">
        <f t="shared" si="5"/>
        <v>1855.48</v>
      </c>
      <c r="N34" s="192">
        <f t="shared" si="6"/>
        <v>24121.24</v>
      </c>
      <c r="O34" s="167">
        <v>598</v>
      </c>
      <c r="P34" s="167">
        <v>984.69</v>
      </c>
      <c r="Q34" s="178">
        <v>51.9</v>
      </c>
      <c r="R34" s="178"/>
      <c r="S34" s="167"/>
      <c r="T34" s="168"/>
      <c r="U34" s="99"/>
    </row>
    <row r="35" spans="1:21" ht="12.75">
      <c r="A35" s="172">
        <v>9</v>
      </c>
      <c r="B35" s="165">
        <v>180</v>
      </c>
      <c r="C35" s="165" t="s">
        <v>193</v>
      </c>
      <c r="D35" s="165" t="s">
        <v>62</v>
      </c>
      <c r="E35" s="165" t="s">
        <v>87</v>
      </c>
      <c r="F35" s="167">
        <v>1621.18</v>
      </c>
      <c r="G35" s="166">
        <v>0</v>
      </c>
      <c r="H35" s="167">
        <v>29.21</v>
      </c>
      <c r="I35" s="167">
        <v>13.2</v>
      </c>
      <c r="J35" s="166">
        <v>0</v>
      </c>
      <c r="K35" s="169">
        <v>0</v>
      </c>
      <c r="L35" s="169">
        <v>0</v>
      </c>
      <c r="M35" s="167">
        <f t="shared" si="5"/>
        <v>1663.5900000000001</v>
      </c>
      <c r="N35" s="192">
        <f t="shared" si="6"/>
        <v>21626.670000000002</v>
      </c>
      <c r="O35" s="167">
        <v>138.83</v>
      </c>
      <c r="P35" s="169">
        <v>0</v>
      </c>
      <c r="Q35" s="178">
        <v>45.8</v>
      </c>
      <c r="R35" s="178"/>
      <c r="S35" s="167"/>
      <c r="T35" s="168"/>
      <c r="U35" s="99"/>
    </row>
    <row r="36" spans="1:21" ht="12.75">
      <c r="A36" s="172">
        <v>10</v>
      </c>
      <c r="B36" s="179">
        <v>212</v>
      </c>
      <c r="C36" s="179" t="s">
        <v>212</v>
      </c>
      <c r="D36" s="179" t="s">
        <v>63</v>
      </c>
      <c r="E36" s="179" t="s">
        <v>112</v>
      </c>
      <c r="F36" s="167">
        <v>1437.06</v>
      </c>
      <c r="G36" s="169">
        <v>0</v>
      </c>
      <c r="H36" s="169">
        <v>0</v>
      </c>
      <c r="I36" s="170">
        <v>11.96</v>
      </c>
      <c r="J36" s="166">
        <v>0</v>
      </c>
      <c r="K36" s="166">
        <v>0</v>
      </c>
      <c r="L36" s="167">
        <v>5.37</v>
      </c>
      <c r="M36" s="167">
        <f t="shared" si="5"/>
        <v>1449.02</v>
      </c>
      <c r="N36" s="192">
        <f t="shared" si="6"/>
        <v>18901.7</v>
      </c>
      <c r="O36" s="167">
        <v>158.24</v>
      </c>
      <c r="P36" s="169">
        <v>0</v>
      </c>
      <c r="Q36" s="178">
        <v>39.31</v>
      </c>
      <c r="R36" s="178">
        <v>47.75</v>
      </c>
      <c r="S36" s="167"/>
      <c r="T36" s="168"/>
      <c r="U36" s="99"/>
    </row>
    <row r="37" spans="1:21" ht="12.75">
      <c r="A37" s="172">
        <v>11</v>
      </c>
      <c r="B37" s="165">
        <v>113</v>
      </c>
      <c r="C37" s="165" t="s">
        <v>214</v>
      </c>
      <c r="D37" s="165" t="s">
        <v>64</v>
      </c>
      <c r="E37" s="165" t="s">
        <v>89</v>
      </c>
      <c r="F37" s="167">
        <v>1519.16</v>
      </c>
      <c r="G37" s="167">
        <v>4.61</v>
      </c>
      <c r="H37" s="167">
        <v>87.07</v>
      </c>
      <c r="I37" s="167">
        <v>12.42</v>
      </c>
      <c r="J37" s="166">
        <v>0</v>
      </c>
      <c r="K37" s="166">
        <v>0</v>
      </c>
      <c r="L37" s="169">
        <v>0</v>
      </c>
      <c r="M37" s="167">
        <f t="shared" si="5"/>
        <v>1623.26</v>
      </c>
      <c r="N37" s="192">
        <f t="shared" si="6"/>
        <v>21102.379999999997</v>
      </c>
      <c r="O37" s="167">
        <v>137.37</v>
      </c>
      <c r="P37" s="169">
        <v>0</v>
      </c>
      <c r="Q37" s="178">
        <v>39.31</v>
      </c>
      <c r="R37" s="178"/>
      <c r="S37" s="167"/>
      <c r="T37" s="168"/>
      <c r="U37" s="99"/>
    </row>
    <row r="38" spans="1:21" ht="12.75">
      <c r="A38" s="172">
        <v>12</v>
      </c>
      <c r="B38" s="165">
        <v>517</v>
      </c>
      <c r="C38" s="165" t="s">
        <v>71</v>
      </c>
      <c r="D38" s="165" t="s">
        <v>65</v>
      </c>
      <c r="E38" s="165" t="s">
        <v>204</v>
      </c>
      <c r="F38" s="167">
        <v>1621.18</v>
      </c>
      <c r="G38" s="169">
        <v>0</v>
      </c>
      <c r="H38" s="169">
        <v>0</v>
      </c>
      <c r="I38" s="170">
        <v>13.69</v>
      </c>
      <c r="J38" s="166">
        <v>0</v>
      </c>
      <c r="K38" s="166">
        <v>0</v>
      </c>
      <c r="L38" s="169">
        <v>0</v>
      </c>
      <c r="M38" s="167">
        <f t="shared" si="5"/>
        <v>1634.8700000000001</v>
      </c>
      <c r="N38" s="192">
        <f t="shared" si="6"/>
        <v>21253.31</v>
      </c>
      <c r="O38" s="167">
        <v>203.93</v>
      </c>
      <c r="P38" s="169">
        <v>0</v>
      </c>
      <c r="Q38" s="178">
        <v>45.8</v>
      </c>
      <c r="R38" s="178"/>
      <c r="S38" s="167"/>
      <c r="T38" s="168"/>
      <c r="U38" s="99"/>
    </row>
    <row r="39" spans="1:21" ht="12.75">
      <c r="A39" s="172">
        <v>13</v>
      </c>
      <c r="B39" s="165">
        <v>72</v>
      </c>
      <c r="C39" s="165" t="s">
        <v>212</v>
      </c>
      <c r="D39" s="165" t="s">
        <v>66</v>
      </c>
      <c r="E39" s="165" t="s">
        <v>205</v>
      </c>
      <c r="F39" s="167">
        <v>1437.06</v>
      </c>
      <c r="G39" s="169">
        <v>0</v>
      </c>
      <c r="H39" s="167">
        <v>90.82</v>
      </c>
      <c r="I39" s="170">
        <v>11.96</v>
      </c>
      <c r="J39" s="166">
        <v>0</v>
      </c>
      <c r="K39" s="166">
        <v>0</v>
      </c>
      <c r="L39" s="167">
        <v>5.37</v>
      </c>
      <c r="M39" s="167">
        <f t="shared" si="5"/>
        <v>1539.84</v>
      </c>
      <c r="N39" s="192">
        <f t="shared" si="6"/>
        <v>20082.359999999997</v>
      </c>
      <c r="O39" s="167">
        <v>158.24</v>
      </c>
      <c r="P39" s="169">
        <v>0</v>
      </c>
      <c r="Q39" s="178">
        <v>39.31</v>
      </c>
      <c r="R39" s="178"/>
      <c r="S39" s="167"/>
      <c r="T39" s="168"/>
      <c r="U39" s="99"/>
    </row>
    <row r="40" spans="1:21" ht="12.75">
      <c r="A40" s="194">
        <v>14</v>
      </c>
      <c r="B40" s="165">
        <v>94</v>
      </c>
      <c r="C40" s="165" t="s">
        <v>0</v>
      </c>
      <c r="D40" s="165" t="s">
        <v>67</v>
      </c>
      <c r="E40" s="165" t="s">
        <v>206</v>
      </c>
      <c r="F40" s="166">
        <v>1437.06</v>
      </c>
      <c r="G40" s="166">
        <v>0</v>
      </c>
      <c r="H40" s="166">
        <v>70.39</v>
      </c>
      <c r="I40" s="166">
        <v>12.42</v>
      </c>
      <c r="J40" s="166">
        <v>0</v>
      </c>
      <c r="K40" s="166">
        <v>0</v>
      </c>
      <c r="L40" s="167">
        <v>5.37</v>
      </c>
      <c r="M40" s="167">
        <f t="shared" si="5"/>
        <v>1519.8700000000001</v>
      </c>
      <c r="N40" s="192">
        <f t="shared" si="6"/>
        <v>19822.75</v>
      </c>
      <c r="O40" s="166">
        <v>219.47</v>
      </c>
      <c r="P40" s="169">
        <v>0</v>
      </c>
      <c r="Q40" s="193">
        <v>39.31</v>
      </c>
      <c r="R40" s="193"/>
      <c r="S40" s="166"/>
      <c r="T40" s="168"/>
      <c r="U40" s="99"/>
    </row>
    <row r="41" spans="1:21" ht="12.75">
      <c r="A41" s="172">
        <v>15</v>
      </c>
      <c r="B41" s="165">
        <v>120</v>
      </c>
      <c r="C41" s="165" t="s">
        <v>0</v>
      </c>
      <c r="D41" s="165" t="s">
        <v>68</v>
      </c>
      <c r="E41" s="165" t="s">
        <v>85</v>
      </c>
      <c r="F41" s="166">
        <v>1437.06</v>
      </c>
      <c r="G41" s="166">
        <v>0</v>
      </c>
      <c r="H41" s="166">
        <v>80.2</v>
      </c>
      <c r="I41" s="166">
        <v>12.42</v>
      </c>
      <c r="J41" s="166">
        <v>0</v>
      </c>
      <c r="K41" s="166">
        <v>0</v>
      </c>
      <c r="L41" s="167">
        <v>5.37</v>
      </c>
      <c r="M41" s="167">
        <f t="shared" si="5"/>
        <v>1529.68</v>
      </c>
      <c r="N41" s="192">
        <f t="shared" si="6"/>
        <v>19950.28</v>
      </c>
      <c r="O41" s="166">
        <v>219.47</v>
      </c>
      <c r="P41" s="169">
        <v>0</v>
      </c>
      <c r="Q41" s="193">
        <v>39.31</v>
      </c>
      <c r="R41" s="193"/>
      <c r="S41" s="166"/>
      <c r="T41" s="168"/>
      <c r="U41" s="99"/>
    </row>
    <row r="42" spans="1:21" ht="12.75">
      <c r="A42" s="194">
        <v>16</v>
      </c>
      <c r="B42" s="165">
        <v>2047</v>
      </c>
      <c r="C42" s="165" t="s">
        <v>210</v>
      </c>
      <c r="D42" s="165" t="s">
        <v>69</v>
      </c>
      <c r="E42" s="165" t="s">
        <v>50</v>
      </c>
      <c r="F42" s="167">
        <v>1359.55</v>
      </c>
      <c r="G42" s="166">
        <v>0</v>
      </c>
      <c r="H42" s="169">
        <v>0</v>
      </c>
      <c r="I42" s="167">
        <v>10.74</v>
      </c>
      <c r="J42" s="166">
        <v>0</v>
      </c>
      <c r="K42" s="166">
        <v>0</v>
      </c>
      <c r="L42" s="167">
        <v>5.37</v>
      </c>
      <c r="M42" s="167">
        <f t="shared" si="5"/>
        <v>1370.29</v>
      </c>
      <c r="N42" s="192">
        <f t="shared" si="6"/>
        <v>17878.21</v>
      </c>
      <c r="O42" s="167">
        <v>72.46</v>
      </c>
      <c r="P42" s="169">
        <v>0</v>
      </c>
      <c r="Q42" s="178">
        <v>32.4</v>
      </c>
      <c r="R42" s="178"/>
      <c r="S42" s="167"/>
      <c r="T42" s="168"/>
      <c r="U42" s="99"/>
    </row>
    <row r="43" spans="1:21" ht="12.75">
      <c r="A43" s="195"/>
      <c r="B43" s="165"/>
      <c r="C43" s="165"/>
      <c r="D43" s="184" t="s">
        <v>241</v>
      </c>
      <c r="E43" s="185"/>
      <c r="F43" s="167">
        <f>SUM(F27:F42)</f>
        <v>22766.52</v>
      </c>
      <c r="G43" s="167">
        <f aca="true" t="shared" si="7" ref="G43:R43">SUM(G27:G42)</f>
        <v>4.61</v>
      </c>
      <c r="H43" s="167">
        <f t="shared" si="7"/>
        <v>537.8299999999999</v>
      </c>
      <c r="I43" s="167">
        <f t="shared" si="7"/>
        <v>190.89</v>
      </c>
      <c r="J43" s="166">
        <v>0</v>
      </c>
      <c r="K43" s="166">
        <v>0</v>
      </c>
      <c r="L43" s="167">
        <f t="shared" si="7"/>
        <v>48.32999999999999</v>
      </c>
      <c r="M43" s="167">
        <f t="shared" si="7"/>
        <v>22923.48</v>
      </c>
      <c r="N43" s="167">
        <f t="shared" si="7"/>
        <v>297828.09</v>
      </c>
      <c r="O43" s="167">
        <f t="shared" si="7"/>
        <v>2688.99</v>
      </c>
      <c r="P43" s="167">
        <f t="shared" si="7"/>
        <v>984.69</v>
      </c>
      <c r="Q43" s="178">
        <f t="shared" si="7"/>
        <v>627.39</v>
      </c>
      <c r="R43" s="178">
        <f t="shared" si="7"/>
        <v>199.92</v>
      </c>
      <c r="S43" s="167"/>
      <c r="T43" s="182"/>
      <c r="U43" s="99"/>
    </row>
    <row r="44" spans="1:21" ht="12.75">
      <c r="A44" s="195"/>
      <c r="B44" s="165"/>
      <c r="C44" s="165"/>
      <c r="D44" s="196" t="s">
        <v>242</v>
      </c>
      <c r="E44" s="196"/>
      <c r="F44" s="186">
        <f>SUM(F43*12)</f>
        <v>273198.24</v>
      </c>
      <c r="G44" s="192">
        <f aca="true" t="shared" si="8" ref="G44:L44">SUM(G43*12)</f>
        <v>55.32000000000001</v>
      </c>
      <c r="H44" s="192">
        <f t="shared" si="8"/>
        <v>6453.959999999999</v>
      </c>
      <c r="I44" s="192">
        <f t="shared" si="8"/>
        <v>2290.68</v>
      </c>
      <c r="J44" s="166">
        <v>0</v>
      </c>
      <c r="K44" s="192">
        <f t="shared" si="8"/>
        <v>0</v>
      </c>
      <c r="L44" s="192">
        <f t="shared" si="8"/>
        <v>579.9599999999999</v>
      </c>
      <c r="M44" s="167">
        <v>22923.48</v>
      </c>
      <c r="N44" s="167">
        <v>297828.09</v>
      </c>
      <c r="O44" s="231">
        <v>34391.72</v>
      </c>
      <c r="P44" s="192">
        <f>SUM(P43*13)</f>
        <v>12800.970000000001</v>
      </c>
      <c r="Q44" s="187">
        <v>7332.13</v>
      </c>
      <c r="R44" s="197">
        <f>SUM(R43*12)</f>
        <v>2399.04</v>
      </c>
      <c r="S44" s="187"/>
      <c r="T44" s="186">
        <f>SUM(N44:S44)</f>
        <v>354751.95</v>
      </c>
      <c r="U44" s="99"/>
    </row>
    <row r="45" spans="1:21" ht="12.75">
      <c r="A45" s="157" t="s">
        <v>312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98"/>
      <c r="R45" s="157"/>
      <c r="S45" s="157"/>
      <c r="T45" s="157"/>
      <c r="U45" s="155"/>
    </row>
    <row r="46" spans="1:21" ht="12.75">
      <c r="A46" s="157" t="s">
        <v>311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99"/>
      <c r="P46" s="157"/>
      <c r="Q46" s="199"/>
      <c r="R46" s="157"/>
      <c r="S46" s="157"/>
      <c r="T46" s="157"/>
      <c r="U46" s="99"/>
    </row>
    <row r="47" spans="1:21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99"/>
    </row>
    <row r="48" spans="1:21" ht="12.75">
      <c r="A48" s="158" t="s">
        <v>271</v>
      </c>
      <c r="B48" s="158"/>
      <c r="C48" s="158"/>
      <c r="D48" s="158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99"/>
    </row>
    <row r="49" spans="1:21" ht="12.75">
      <c r="A49" s="157"/>
      <c r="B49" s="157"/>
      <c r="C49" s="157"/>
      <c r="D49" s="157"/>
      <c r="E49" s="158"/>
      <c r="F49" s="158"/>
      <c r="G49" s="158"/>
      <c r="H49" s="157"/>
      <c r="I49" s="157"/>
      <c r="J49" s="157"/>
      <c r="K49" s="159" t="s">
        <v>229</v>
      </c>
      <c r="L49" s="159" t="s">
        <v>30</v>
      </c>
      <c r="M49" s="190"/>
      <c r="N49" s="190"/>
      <c r="O49" s="158"/>
      <c r="P49" s="157"/>
      <c r="Q49" s="157"/>
      <c r="R49" s="157"/>
      <c r="S49" s="157"/>
      <c r="T49" s="157"/>
      <c r="U49" s="99"/>
    </row>
    <row r="50" spans="1:21" ht="12.75">
      <c r="A50" s="160" t="s">
        <v>22</v>
      </c>
      <c r="B50" s="160" t="s">
        <v>23</v>
      </c>
      <c r="C50" s="160" t="s">
        <v>33</v>
      </c>
      <c r="D50" s="160" t="s">
        <v>24</v>
      </c>
      <c r="E50" s="160" t="s">
        <v>25</v>
      </c>
      <c r="F50" s="160" t="s">
        <v>26</v>
      </c>
      <c r="G50" s="160" t="s">
        <v>27</v>
      </c>
      <c r="H50" s="160" t="s">
        <v>29</v>
      </c>
      <c r="I50" s="160" t="s">
        <v>12</v>
      </c>
      <c r="J50" s="162" t="s">
        <v>208</v>
      </c>
      <c r="K50" s="163" t="s">
        <v>32</v>
      </c>
      <c r="L50" s="163" t="s">
        <v>31</v>
      </c>
      <c r="M50" s="160" t="s">
        <v>16</v>
      </c>
      <c r="N50" s="160" t="s">
        <v>220</v>
      </c>
      <c r="O50" s="160" t="s">
        <v>28</v>
      </c>
      <c r="P50" s="164" t="s">
        <v>209</v>
      </c>
      <c r="Q50" s="160" t="s">
        <v>11</v>
      </c>
      <c r="R50" s="160" t="s">
        <v>296</v>
      </c>
      <c r="S50" s="160" t="s">
        <v>433</v>
      </c>
      <c r="T50" s="157"/>
      <c r="U50" s="99"/>
    </row>
    <row r="51" spans="1:21" ht="12.75">
      <c r="A51" s="165">
        <v>1</v>
      </c>
      <c r="B51" s="165">
        <v>132</v>
      </c>
      <c r="C51" s="165" t="s">
        <v>264</v>
      </c>
      <c r="D51" s="165" t="s">
        <v>74</v>
      </c>
      <c r="E51" s="165" t="s">
        <v>85</v>
      </c>
      <c r="F51" s="167">
        <v>1763.89</v>
      </c>
      <c r="G51" s="166">
        <v>0</v>
      </c>
      <c r="H51" s="167">
        <v>69.52</v>
      </c>
      <c r="I51" s="167">
        <v>15.86</v>
      </c>
      <c r="J51" s="166">
        <v>0</v>
      </c>
      <c r="K51" s="166">
        <v>0</v>
      </c>
      <c r="L51" s="166">
        <v>0</v>
      </c>
      <c r="M51" s="167">
        <f aca="true" t="shared" si="9" ref="M51:M57">SUM(F51:J51)</f>
        <v>1849.27</v>
      </c>
      <c r="N51" s="192">
        <f aca="true" t="shared" si="10" ref="N51:N57">SUM(F51:L51)*12+M51</f>
        <v>24040.51</v>
      </c>
      <c r="O51" s="167">
        <v>350.92</v>
      </c>
      <c r="P51" s="166">
        <v>0</v>
      </c>
      <c r="Q51" s="167">
        <v>51.9</v>
      </c>
      <c r="R51" s="167"/>
      <c r="S51" s="167"/>
      <c r="T51" s="168"/>
      <c r="U51" s="99"/>
    </row>
    <row r="52" spans="1:21" ht="12.75">
      <c r="A52" s="165">
        <v>2</v>
      </c>
      <c r="B52" s="165">
        <v>226</v>
      </c>
      <c r="C52" s="165" t="s">
        <v>72</v>
      </c>
      <c r="D52" s="165" t="s">
        <v>76</v>
      </c>
      <c r="E52" s="165" t="s">
        <v>87</v>
      </c>
      <c r="F52" s="167">
        <v>2028.18</v>
      </c>
      <c r="G52" s="167">
        <v>14.9</v>
      </c>
      <c r="H52" s="166">
        <v>0</v>
      </c>
      <c r="I52" s="167">
        <v>17.71</v>
      </c>
      <c r="J52" s="166">
        <v>0</v>
      </c>
      <c r="K52" s="166">
        <v>0</v>
      </c>
      <c r="L52" s="166">
        <v>0</v>
      </c>
      <c r="M52" s="167">
        <f t="shared" si="9"/>
        <v>2060.79</v>
      </c>
      <c r="N52" s="192">
        <f t="shared" si="10"/>
        <v>26790.27</v>
      </c>
      <c r="O52" s="167">
        <v>333.72</v>
      </c>
      <c r="P52" s="178">
        <v>1230.77</v>
      </c>
      <c r="Q52" s="167">
        <v>51.9</v>
      </c>
      <c r="R52" s="167">
        <v>65.91</v>
      </c>
      <c r="S52" s="167"/>
      <c r="T52" s="168"/>
      <c r="U52" s="99"/>
    </row>
    <row r="53" spans="1:21" ht="12.75">
      <c r="A53" s="165">
        <v>3</v>
      </c>
      <c r="B53" s="165">
        <v>149</v>
      </c>
      <c r="C53" s="165" t="s">
        <v>0</v>
      </c>
      <c r="D53" s="165" t="s">
        <v>59</v>
      </c>
      <c r="E53" s="165" t="s">
        <v>203</v>
      </c>
      <c r="F53" s="166">
        <v>1437.06</v>
      </c>
      <c r="G53" s="166">
        <v>0</v>
      </c>
      <c r="H53" s="166">
        <v>109.22</v>
      </c>
      <c r="I53" s="166">
        <v>12.42</v>
      </c>
      <c r="J53" s="166">
        <v>0</v>
      </c>
      <c r="K53" s="166">
        <v>0</v>
      </c>
      <c r="L53" s="167">
        <v>5.37</v>
      </c>
      <c r="M53" s="167">
        <f t="shared" si="9"/>
        <v>1558.7</v>
      </c>
      <c r="N53" s="192">
        <f t="shared" si="10"/>
        <v>20327.54</v>
      </c>
      <c r="O53" s="166">
        <v>219.47</v>
      </c>
      <c r="P53" s="166">
        <v>0</v>
      </c>
      <c r="Q53" s="166">
        <v>39.31</v>
      </c>
      <c r="R53" s="166"/>
      <c r="S53" s="166"/>
      <c r="T53" s="168"/>
      <c r="U53" s="99"/>
    </row>
    <row r="54" spans="1:21" ht="12.75">
      <c r="A54" s="165">
        <v>4</v>
      </c>
      <c r="B54" s="165">
        <v>83</v>
      </c>
      <c r="C54" s="165" t="s">
        <v>264</v>
      </c>
      <c r="D54" s="165" t="s">
        <v>59</v>
      </c>
      <c r="E54" s="165" t="s">
        <v>18</v>
      </c>
      <c r="F54" s="167">
        <v>1763.89</v>
      </c>
      <c r="G54" s="166">
        <v>0</v>
      </c>
      <c r="H54" s="167">
        <v>72.55</v>
      </c>
      <c r="I54" s="167">
        <v>15.86</v>
      </c>
      <c r="J54" s="166">
        <v>0</v>
      </c>
      <c r="K54" s="166">
        <v>0</v>
      </c>
      <c r="L54" s="166">
        <v>0</v>
      </c>
      <c r="M54" s="167">
        <f t="shared" si="9"/>
        <v>1852.3</v>
      </c>
      <c r="N54" s="192">
        <f t="shared" si="10"/>
        <v>24079.899999999998</v>
      </c>
      <c r="O54" s="167">
        <v>350.92</v>
      </c>
      <c r="P54" s="166">
        <v>0</v>
      </c>
      <c r="Q54" s="167">
        <v>51.9</v>
      </c>
      <c r="R54" s="167"/>
      <c r="S54" s="167"/>
      <c r="T54" s="168"/>
      <c r="U54" s="99"/>
    </row>
    <row r="55" spans="1:21" ht="12.75">
      <c r="A55" s="172">
        <v>5</v>
      </c>
      <c r="B55" s="165">
        <v>129</v>
      </c>
      <c r="C55" s="165" t="s">
        <v>0</v>
      </c>
      <c r="D55" s="165" t="s">
        <v>81</v>
      </c>
      <c r="E55" s="165" t="s">
        <v>91</v>
      </c>
      <c r="F55" s="166">
        <v>1437.06</v>
      </c>
      <c r="G55" s="166">
        <v>0</v>
      </c>
      <c r="H55" s="166">
        <v>80.71</v>
      </c>
      <c r="I55" s="166">
        <v>12.42</v>
      </c>
      <c r="J55" s="166">
        <v>0</v>
      </c>
      <c r="K55" s="166">
        <v>0</v>
      </c>
      <c r="L55" s="167">
        <v>5.37</v>
      </c>
      <c r="M55" s="167">
        <f t="shared" si="9"/>
        <v>1530.19</v>
      </c>
      <c r="N55" s="192">
        <f t="shared" si="10"/>
        <v>19956.91</v>
      </c>
      <c r="O55" s="166">
        <v>219.47</v>
      </c>
      <c r="P55" s="166">
        <v>0</v>
      </c>
      <c r="Q55" s="166">
        <v>39.31</v>
      </c>
      <c r="R55" s="166">
        <v>37.79</v>
      </c>
      <c r="S55" s="166"/>
      <c r="T55" s="168"/>
      <c r="U55" s="99"/>
    </row>
    <row r="56" spans="1:21" ht="12.75">
      <c r="A56" s="165">
        <v>6</v>
      </c>
      <c r="B56" s="165">
        <v>101</v>
      </c>
      <c r="C56" s="165" t="s">
        <v>0</v>
      </c>
      <c r="D56" s="165" t="s">
        <v>83</v>
      </c>
      <c r="E56" s="165" t="s">
        <v>52</v>
      </c>
      <c r="F56" s="166">
        <v>1437.06</v>
      </c>
      <c r="G56" s="166">
        <v>0</v>
      </c>
      <c r="H56" s="166">
        <v>80.72</v>
      </c>
      <c r="I56" s="166">
        <v>12.42</v>
      </c>
      <c r="J56" s="166">
        <v>0</v>
      </c>
      <c r="K56" s="166">
        <v>0</v>
      </c>
      <c r="L56" s="167">
        <v>5.37</v>
      </c>
      <c r="M56" s="167">
        <f t="shared" si="9"/>
        <v>1530.2</v>
      </c>
      <c r="N56" s="192">
        <f t="shared" si="10"/>
        <v>19957.04</v>
      </c>
      <c r="O56" s="166">
        <v>219.47</v>
      </c>
      <c r="P56" s="166">
        <v>0</v>
      </c>
      <c r="Q56" s="166">
        <v>39.31</v>
      </c>
      <c r="R56" s="166"/>
      <c r="S56" s="166"/>
      <c r="T56" s="168"/>
      <c r="U56" s="99"/>
    </row>
    <row r="57" spans="1:21" ht="12.75">
      <c r="A57" s="165">
        <v>7</v>
      </c>
      <c r="B57" s="165">
        <v>91</v>
      </c>
      <c r="C57" s="165" t="s">
        <v>71</v>
      </c>
      <c r="D57" s="165" t="s">
        <v>127</v>
      </c>
      <c r="E57" s="165" t="s">
        <v>163</v>
      </c>
      <c r="F57" s="177">
        <v>1621.18</v>
      </c>
      <c r="G57" s="166">
        <v>0</v>
      </c>
      <c r="H57" s="177">
        <v>66.91</v>
      </c>
      <c r="I57" s="177">
        <v>13.69</v>
      </c>
      <c r="J57" s="166">
        <v>0</v>
      </c>
      <c r="K57" s="166">
        <v>0</v>
      </c>
      <c r="L57" s="166">
        <v>0</v>
      </c>
      <c r="M57" s="167">
        <f t="shared" si="9"/>
        <v>1701.7800000000002</v>
      </c>
      <c r="N57" s="192">
        <f t="shared" si="10"/>
        <v>22123.14</v>
      </c>
      <c r="O57" s="177">
        <v>203.93</v>
      </c>
      <c r="P57" s="166">
        <v>0</v>
      </c>
      <c r="Q57" s="177">
        <v>45.8</v>
      </c>
      <c r="R57" s="177"/>
      <c r="S57" s="177"/>
      <c r="T57" s="168"/>
      <c r="U57" s="99"/>
    </row>
    <row r="58" spans="1:21" ht="12.75">
      <c r="A58" s="195"/>
      <c r="B58" s="165"/>
      <c r="C58" s="165"/>
      <c r="D58" s="184" t="s">
        <v>241</v>
      </c>
      <c r="E58" s="185"/>
      <c r="F58" s="167">
        <f>SUM(F51:F57)</f>
        <v>11488.32</v>
      </c>
      <c r="G58" s="167">
        <f aca="true" t="shared" si="11" ref="G58:M58">SUM(G51:G57)</f>
        <v>14.9</v>
      </c>
      <c r="H58" s="167">
        <f t="shared" si="11"/>
        <v>479.63</v>
      </c>
      <c r="I58" s="167">
        <f t="shared" si="11"/>
        <v>100.38</v>
      </c>
      <c r="J58" s="166">
        <v>0</v>
      </c>
      <c r="K58" s="166">
        <v>0</v>
      </c>
      <c r="L58" s="167">
        <f t="shared" si="11"/>
        <v>16.11</v>
      </c>
      <c r="M58" s="167">
        <f t="shared" si="11"/>
        <v>12083.230000000001</v>
      </c>
      <c r="N58" s="167">
        <f>SUM(N51:N57)</f>
        <v>157275.31</v>
      </c>
      <c r="O58" s="167">
        <f>SUM(O51:O57)</f>
        <v>1897.9000000000003</v>
      </c>
      <c r="P58" s="167">
        <f>SUM(P51:P57)</f>
        <v>1230.77</v>
      </c>
      <c r="Q58" s="167">
        <f>SUM(Q51:Q57)</f>
        <v>319.43</v>
      </c>
      <c r="R58" s="167">
        <f>SUM(R51:R57)</f>
        <v>103.69999999999999</v>
      </c>
      <c r="S58" s="167"/>
      <c r="T58" s="168"/>
      <c r="U58" s="99"/>
    </row>
    <row r="59" spans="1:21" ht="12.75">
      <c r="A59" s="195"/>
      <c r="B59" s="165"/>
      <c r="C59" s="165"/>
      <c r="D59" s="196" t="s">
        <v>242</v>
      </c>
      <c r="E59" s="196"/>
      <c r="F59" s="186">
        <f>SUM(F58*12)</f>
        <v>137859.84</v>
      </c>
      <c r="G59" s="187">
        <f aca="true" t="shared" si="12" ref="G59:L59">SUM(G58*12)</f>
        <v>178.8</v>
      </c>
      <c r="H59" s="187">
        <f t="shared" si="12"/>
        <v>5755.5599999999995</v>
      </c>
      <c r="I59" s="187">
        <f t="shared" si="12"/>
        <v>1204.56</v>
      </c>
      <c r="J59" s="187">
        <f t="shared" si="12"/>
        <v>0</v>
      </c>
      <c r="K59" s="187">
        <f t="shared" si="12"/>
        <v>0</v>
      </c>
      <c r="L59" s="187">
        <f t="shared" si="12"/>
        <v>193.32</v>
      </c>
      <c r="M59" s="167">
        <v>12083.23</v>
      </c>
      <c r="N59" s="167">
        <f>SUM(F59:M59)</f>
        <v>157275.31</v>
      </c>
      <c r="O59" s="187">
        <f>SUM(O58*13)</f>
        <v>24672.700000000004</v>
      </c>
      <c r="P59" s="187">
        <f>SUM(P58*13)</f>
        <v>16000.01</v>
      </c>
      <c r="Q59" s="187">
        <f>SUM(Q58*12)</f>
        <v>3833.16</v>
      </c>
      <c r="R59" s="187">
        <f>SUM(R58*12)</f>
        <v>1244.3999999999999</v>
      </c>
      <c r="S59" s="187">
        <v>0</v>
      </c>
      <c r="T59" s="186">
        <f>SUM(N59:S59)</f>
        <v>203025.58000000002</v>
      </c>
      <c r="U59" s="99"/>
    </row>
    <row r="60" spans="1:21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200"/>
      <c r="N60" s="157"/>
      <c r="O60" s="157"/>
      <c r="P60" s="157"/>
      <c r="Q60" s="157"/>
      <c r="R60" s="157"/>
      <c r="S60" s="157"/>
      <c r="T60" s="157"/>
      <c r="U60" s="99"/>
    </row>
    <row r="61" spans="1:21" ht="12.75">
      <c r="A61" s="158" t="s">
        <v>222</v>
      </c>
      <c r="B61" s="158"/>
      <c r="C61" s="158"/>
      <c r="D61" s="158"/>
      <c r="E61" s="158"/>
      <c r="F61" s="158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99"/>
    </row>
    <row r="62" spans="1:21" ht="12.75">
      <c r="A62" s="188"/>
      <c r="B62" s="188"/>
      <c r="C62" s="188"/>
      <c r="D62" s="188"/>
      <c r="E62" s="188"/>
      <c r="F62" s="188"/>
      <c r="G62" s="188"/>
      <c r="H62" s="188"/>
      <c r="I62" s="188"/>
      <c r="J62" s="157"/>
      <c r="K62" s="159" t="s">
        <v>229</v>
      </c>
      <c r="L62" s="159" t="s">
        <v>30</v>
      </c>
      <c r="M62" s="189"/>
      <c r="N62" s="189"/>
      <c r="O62" s="189"/>
      <c r="P62" s="189"/>
      <c r="Q62" s="188"/>
      <c r="R62" s="188"/>
      <c r="S62" s="188"/>
      <c r="T62" s="157"/>
      <c r="U62" s="155"/>
    </row>
    <row r="63" spans="1:21" ht="12.75">
      <c r="A63" s="160" t="s">
        <v>22</v>
      </c>
      <c r="B63" s="160" t="s">
        <v>23</v>
      </c>
      <c r="C63" s="160" t="s">
        <v>33</v>
      </c>
      <c r="D63" s="160" t="s">
        <v>24</v>
      </c>
      <c r="E63" s="160" t="s">
        <v>25</v>
      </c>
      <c r="F63" s="160" t="s">
        <v>26</v>
      </c>
      <c r="G63" s="161" t="s">
        <v>27</v>
      </c>
      <c r="H63" s="160" t="s">
        <v>29</v>
      </c>
      <c r="I63" s="160" t="s">
        <v>12</v>
      </c>
      <c r="J63" s="162" t="s">
        <v>208</v>
      </c>
      <c r="K63" s="201" t="s">
        <v>32</v>
      </c>
      <c r="L63" s="163" t="s">
        <v>31</v>
      </c>
      <c r="M63" s="160" t="s">
        <v>16</v>
      </c>
      <c r="N63" s="160" t="s">
        <v>220</v>
      </c>
      <c r="O63" s="162" t="s">
        <v>28</v>
      </c>
      <c r="P63" s="164" t="s">
        <v>209</v>
      </c>
      <c r="Q63" s="160" t="s">
        <v>11</v>
      </c>
      <c r="R63" s="160" t="s">
        <v>296</v>
      </c>
      <c r="S63" s="160" t="s">
        <v>433</v>
      </c>
      <c r="T63" s="157"/>
      <c r="U63" s="99"/>
    </row>
    <row r="64" spans="1:21" ht="12.75">
      <c r="A64" s="165">
        <v>1</v>
      </c>
      <c r="B64" s="165">
        <v>102</v>
      </c>
      <c r="C64" s="165" t="s">
        <v>0</v>
      </c>
      <c r="D64" s="165" t="s">
        <v>120</v>
      </c>
      <c r="E64" s="165" t="s">
        <v>91</v>
      </c>
      <c r="F64" s="166">
        <v>1437.06</v>
      </c>
      <c r="G64" s="166">
        <v>0</v>
      </c>
      <c r="H64" s="166">
        <v>100.51</v>
      </c>
      <c r="I64" s="166">
        <v>12.42</v>
      </c>
      <c r="J64" s="166">
        <v>0</v>
      </c>
      <c r="K64" s="166">
        <v>0</v>
      </c>
      <c r="L64" s="167">
        <v>5.37</v>
      </c>
      <c r="M64" s="167">
        <f aca="true" t="shared" si="13" ref="M64:M72">SUM(F64:J64)</f>
        <v>1549.99</v>
      </c>
      <c r="N64" s="192">
        <f aca="true" t="shared" si="14" ref="N64:N72">SUM(F64:L64)*12+M64</f>
        <v>20214.31</v>
      </c>
      <c r="O64" s="166">
        <v>219.47</v>
      </c>
      <c r="P64" s="166">
        <v>0</v>
      </c>
      <c r="Q64" s="166">
        <v>39.31</v>
      </c>
      <c r="R64" s="166"/>
      <c r="S64" s="166"/>
      <c r="T64" s="168"/>
      <c r="U64" s="99"/>
    </row>
    <row r="65" spans="1:21" ht="12.75">
      <c r="A65" s="157">
        <v>2</v>
      </c>
      <c r="B65" s="165">
        <v>148</v>
      </c>
      <c r="C65" s="165" t="s">
        <v>71</v>
      </c>
      <c r="D65" s="165" t="s">
        <v>121</v>
      </c>
      <c r="E65" s="165" t="s">
        <v>158</v>
      </c>
      <c r="F65" s="166">
        <v>1621.18</v>
      </c>
      <c r="G65" s="166">
        <v>0</v>
      </c>
      <c r="H65" s="166">
        <v>96.28</v>
      </c>
      <c r="I65" s="166">
        <v>13.69</v>
      </c>
      <c r="J65" s="166">
        <v>0</v>
      </c>
      <c r="K65" s="166">
        <v>0</v>
      </c>
      <c r="L65" s="166">
        <v>0</v>
      </c>
      <c r="M65" s="167">
        <f t="shared" si="13"/>
        <v>1731.15</v>
      </c>
      <c r="N65" s="192">
        <f t="shared" si="14"/>
        <v>22504.950000000004</v>
      </c>
      <c r="O65" s="166">
        <v>203.93</v>
      </c>
      <c r="P65" s="166">
        <v>0</v>
      </c>
      <c r="Q65" s="166">
        <v>45.8</v>
      </c>
      <c r="R65" s="166"/>
      <c r="S65" s="166"/>
      <c r="T65" s="168"/>
      <c r="U65" s="99"/>
    </row>
    <row r="66" spans="1:21" ht="12.75">
      <c r="A66" s="165">
        <v>3</v>
      </c>
      <c r="B66" s="165">
        <v>208</v>
      </c>
      <c r="C66" s="165" t="s">
        <v>194</v>
      </c>
      <c r="D66" s="165" t="s">
        <v>122</v>
      </c>
      <c r="E66" s="165" t="s">
        <v>118</v>
      </c>
      <c r="F66" s="166">
        <v>1437.06</v>
      </c>
      <c r="G66" s="166">
        <v>0</v>
      </c>
      <c r="H66" s="166">
        <v>0</v>
      </c>
      <c r="I66" s="166">
        <v>11.76</v>
      </c>
      <c r="J66" s="166">
        <v>0</v>
      </c>
      <c r="K66" s="166">
        <v>0</v>
      </c>
      <c r="L66" s="167">
        <v>5.37</v>
      </c>
      <c r="M66" s="167">
        <f t="shared" si="13"/>
        <v>1448.82</v>
      </c>
      <c r="N66" s="192">
        <f t="shared" si="14"/>
        <v>18899.1</v>
      </c>
      <c r="O66" s="166">
        <v>130.34</v>
      </c>
      <c r="P66" s="166">
        <v>0</v>
      </c>
      <c r="Q66" s="166">
        <v>39.31</v>
      </c>
      <c r="R66" s="166">
        <v>57.68</v>
      </c>
      <c r="S66" s="166"/>
      <c r="T66" s="168"/>
      <c r="U66" s="99"/>
    </row>
    <row r="67" spans="1:21" ht="12.75">
      <c r="A67" s="165">
        <v>4</v>
      </c>
      <c r="B67" s="165">
        <v>202</v>
      </c>
      <c r="C67" s="165" t="s">
        <v>194</v>
      </c>
      <c r="D67" s="165" t="s">
        <v>77</v>
      </c>
      <c r="E67" s="165" t="s">
        <v>146</v>
      </c>
      <c r="F67" s="166">
        <v>1437.06</v>
      </c>
      <c r="G67" s="166">
        <v>0</v>
      </c>
      <c r="H67" s="166">
        <v>0</v>
      </c>
      <c r="I67" s="166">
        <v>11.76</v>
      </c>
      <c r="J67" s="166">
        <v>0</v>
      </c>
      <c r="K67" s="166">
        <v>0</v>
      </c>
      <c r="L67" s="167">
        <v>5.37</v>
      </c>
      <c r="M67" s="167">
        <f t="shared" si="13"/>
        <v>1448.82</v>
      </c>
      <c r="N67" s="192">
        <f t="shared" si="14"/>
        <v>18899.1</v>
      </c>
      <c r="O67" s="166">
        <v>130.34</v>
      </c>
      <c r="P67" s="166">
        <v>0</v>
      </c>
      <c r="Q67" s="166">
        <v>39.31</v>
      </c>
      <c r="R67" s="166"/>
      <c r="S67" s="166"/>
      <c r="T67" s="168"/>
      <c r="U67" s="99"/>
    </row>
    <row r="68" spans="1:21" ht="12.75">
      <c r="A68" s="165">
        <v>5</v>
      </c>
      <c r="B68" s="165">
        <v>122</v>
      </c>
      <c r="C68" s="165" t="s">
        <v>71</v>
      </c>
      <c r="D68" s="165" t="s">
        <v>59</v>
      </c>
      <c r="E68" s="165" t="s">
        <v>89</v>
      </c>
      <c r="F68" s="166">
        <v>1621.18</v>
      </c>
      <c r="G68" s="166">
        <v>0</v>
      </c>
      <c r="H68" s="166">
        <v>66.91</v>
      </c>
      <c r="I68" s="166">
        <v>13.69</v>
      </c>
      <c r="J68" s="166">
        <v>0</v>
      </c>
      <c r="K68" s="166">
        <v>0</v>
      </c>
      <c r="L68" s="166">
        <v>0</v>
      </c>
      <c r="M68" s="167">
        <f t="shared" si="13"/>
        <v>1701.7800000000002</v>
      </c>
      <c r="N68" s="192">
        <f t="shared" si="14"/>
        <v>22123.14</v>
      </c>
      <c r="O68" s="166">
        <v>203.93</v>
      </c>
      <c r="P68" s="166">
        <v>0</v>
      </c>
      <c r="Q68" s="166">
        <v>45.8</v>
      </c>
      <c r="R68" s="166"/>
      <c r="S68" s="166"/>
      <c r="T68" s="168"/>
      <c r="U68" s="99"/>
    </row>
    <row r="69" spans="1:21" ht="12.75">
      <c r="A69" s="165">
        <v>6</v>
      </c>
      <c r="B69" s="165">
        <v>137</v>
      </c>
      <c r="C69" s="165" t="s">
        <v>71</v>
      </c>
      <c r="D69" s="165" t="s">
        <v>123</v>
      </c>
      <c r="E69" s="165" t="s">
        <v>159</v>
      </c>
      <c r="F69" s="166">
        <v>1621.18</v>
      </c>
      <c r="G69" s="166">
        <v>0</v>
      </c>
      <c r="H69" s="166">
        <v>63.6</v>
      </c>
      <c r="I69" s="166">
        <v>13.69</v>
      </c>
      <c r="J69" s="166">
        <v>0</v>
      </c>
      <c r="K69" s="166">
        <v>0</v>
      </c>
      <c r="L69" s="166">
        <v>0</v>
      </c>
      <c r="M69" s="167">
        <f t="shared" si="13"/>
        <v>1698.47</v>
      </c>
      <c r="N69" s="192">
        <f t="shared" si="14"/>
        <v>22080.11</v>
      </c>
      <c r="O69" s="166">
        <v>203.93</v>
      </c>
      <c r="P69" s="166">
        <v>0</v>
      </c>
      <c r="Q69" s="166">
        <v>45.8</v>
      </c>
      <c r="R69" s="166"/>
      <c r="S69" s="166"/>
      <c r="T69" s="168"/>
      <c r="U69" s="99"/>
    </row>
    <row r="70" spans="1:21" ht="12.75">
      <c r="A70" s="165">
        <v>7</v>
      </c>
      <c r="B70" s="165">
        <v>164</v>
      </c>
      <c r="C70" s="165" t="s">
        <v>207</v>
      </c>
      <c r="D70" s="165" t="s">
        <v>38</v>
      </c>
      <c r="E70" s="165" t="s">
        <v>51</v>
      </c>
      <c r="F70" s="166">
        <v>1621.18</v>
      </c>
      <c r="G70" s="166">
        <v>0</v>
      </c>
      <c r="H70" s="166">
        <v>34.75</v>
      </c>
      <c r="I70" s="166">
        <v>12.8</v>
      </c>
      <c r="J70" s="166">
        <v>0</v>
      </c>
      <c r="K70" s="166">
        <v>0</v>
      </c>
      <c r="L70" s="166">
        <v>0</v>
      </c>
      <c r="M70" s="167">
        <f t="shared" si="13"/>
        <v>1668.73</v>
      </c>
      <c r="N70" s="192">
        <f t="shared" si="14"/>
        <v>21693.49</v>
      </c>
      <c r="O70" s="166">
        <v>84.87</v>
      </c>
      <c r="P70" s="166">
        <v>0</v>
      </c>
      <c r="Q70" s="166">
        <v>45.8</v>
      </c>
      <c r="R70" s="166"/>
      <c r="S70" s="166"/>
      <c r="T70" s="168"/>
      <c r="U70" s="99"/>
    </row>
    <row r="71" spans="1:21" ht="12.75">
      <c r="A71" s="165">
        <v>8</v>
      </c>
      <c r="B71" s="165">
        <v>140</v>
      </c>
      <c r="C71" s="165" t="s">
        <v>0</v>
      </c>
      <c r="D71" s="165" t="s">
        <v>125</v>
      </c>
      <c r="E71" s="165" t="s">
        <v>161</v>
      </c>
      <c r="F71" s="166">
        <v>1437.06</v>
      </c>
      <c r="G71" s="166">
        <v>0</v>
      </c>
      <c r="H71" s="166">
        <v>80.72</v>
      </c>
      <c r="I71" s="166">
        <v>12.42</v>
      </c>
      <c r="J71" s="166">
        <v>0</v>
      </c>
      <c r="K71" s="166">
        <v>0</v>
      </c>
      <c r="L71" s="167">
        <v>5.37</v>
      </c>
      <c r="M71" s="167">
        <f t="shared" si="13"/>
        <v>1530.2</v>
      </c>
      <c r="N71" s="192">
        <f t="shared" si="14"/>
        <v>19957.04</v>
      </c>
      <c r="O71" s="166">
        <v>219.47</v>
      </c>
      <c r="P71" s="166">
        <v>0</v>
      </c>
      <c r="Q71" s="166">
        <v>39.31</v>
      </c>
      <c r="R71" s="166"/>
      <c r="S71" s="166"/>
      <c r="T71" s="168"/>
      <c r="U71" s="99"/>
    </row>
    <row r="72" spans="1:21" ht="12.75">
      <c r="A72" s="165">
        <v>9</v>
      </c>
      <c r="B72" s="165">
        <v>78</v>
      </c>
      <c r="C72" s="165" t="s">
        <v>71</v>
      </c>
      <c r="D72" s="202" t="s">
        <v>126</v>
      </c>
      <c r="E72" s="202" t="s">
        <v>162</v>
      </c>
      <c r="F72" s="166">
        <v>1621.18</v>
      </c>
      <c r="G72" s="166">
        <v>0</v>
      </c>
      <c r="H72" s="166">
        <v>89.9</v>
      </c>
      <c r="I72" s="166">
        <v>13.69</v>
      </c>
      <c r="J72" s="166">
        <v>0</v>
      </c>
      <c r="K72" s="166">
        <v>0</v>
      </c>
      <c r="L72" s="166">
        <v>0</v>
      </c>
      <c r="M72" s="167">
        <f t="shared" si="13"/>
        <v>1724.7700000000002</v>
      </c>
      <c r="N72" s="192">
        <f t="shared" si="14"/>
        <v>22422.010000000002</v>
      </c>
      <c r="O72" s="166">
        <v>203.93</v>
      </c>
      <c r="P72" s="166">
        <v>0</v>
      </c>
      <c r="Q72" s="166">
        <v>45.8</v>
      </c>
      <c r="R72" s="166"/>
      <c r="S72" s="166"/>
      <c r="T72" s="168"/>
      <c r="U72" s="99"/>
    </row>
    <row r="73" spans="1:21" ht="12.75">
      <c r="A73" s="172"/>
      <c r="B73" s="165"/>
      <c r="C73" s="165"/>
      <c r="D73" s="184" t="s">
        <v>241</v>
      </c>
      <c r="E73" s="185"/>
      <c r="F73" s="167">
        <f>SUM(F64:F72)</f>
        <v>13854.14</v>
      </c>
      <c r="G73" s="167">
        <f aca="true" t="shared" si="15" ref="G73:L73">SUM(G64:G72)</f>
        <v>0</v>
      </c>
      <c r="H73" s="167">
        <f t="shared" si="15"/>
        <v>532.6700000000001</v>
      </c>
      <c r="I73" s="167">
        <f t="shared" si="15"/>
        <v>115.91999999999999</v>
      </c>
      <c r="J73" s="167">
        <f t="shared" si="15"/>
        <v>0</v>
      </c>
      <c r="K73" s="167">
        <f t="shared" si="15"/>
        <v>0</v>
      </c>
      <c r="L73" s="167">
        <f t="shared" si="15"/>
        <v>21.48</v>
      </c>
      <c r="M73" s="167">
        <f aca="true" t="shared" si="16" ref="M73:R73">SUM(M64:M72)</f>
        <v>14502.73</v>
      </c>
      <c r="N73" s="167">
        <f t="shared" si="16"/>
        <v>188793.25000000003</v>
      </c>
      <c r="O73" s="167">
        <f t="shared" si="16"/>
        <v>1600.21</v>
      </c>
      <c r="P73" s="167">
        <f t="shared" si="16"/>
        <v>0</v>
      </c>
      <c r="Q73" s="167">
        <f t="shared" si="16"/>
        <v>386.24000000000007</v>
      </c>
      <c r="R73" s="167">
        <f t="shared" si="16"/>
        <v>57.68</v>
      </c>
      <c r="S73" s="167"/>
      <c r="T73" s="182"/>
      <c r="U73" s="99"/>
    </row>
    <row r="74" spans="1:21" ht="12.75">
      <c r="A74" s="165"/>
      <c r="B74" s="165"/>
      <c r="C74" s="165"/>
      <c r="D74" s="196" t="s">
        <v>242</v>
      </c>
      <c r="E74" s="196"/>
      <c r="F74" s="192">
        <f>SUM(F73*12)</f>
        <v>166249.68</v>
      </c>
      <c r="G74" s="192">
        <f aca="true" t="shared" si="17" ref="G74:L74">SUM(G73*12)</f>
        <v>0</v>
      </c>
      <c r="H74" s="192">
        <f t="shared" si="17"/>
        <v>6392.040000000001</v>
      </c>
      <c r="I74" s="192">
        <f t="shared" si="17"/>
        <v>1391.04</v>
      </c>
      <c r="J74" s="192">
        <f t="shared" si="17"/>
        <v>0</v>
      </c>
      <c r="K74" s="192">
        <f t="shared" si="17"/>
        <v>0</v>
      </c>
      <c r="L74" s="192">
        <f t="shared" si="17"/>
        <v>257.76</v>
      </c>
      <c r="M74" s="167">
        <v>14502.73</v>
      </c>
      <c r="N74" s="167">
        <f>SUM(F74:M74)</f>
        <v>188793.25000000003</v>
      </c>
      <c r="O74" s="167">
        <f>SUM(O73*13)</f>
        <v>20802.73</v>
      </c>
      <c r="P74" s="192">
        <f>SUM(P73*12)</f>
        <v>0</v>
      </c>
      <c r="Q74" s="192">
        <f>SUM(Q73*12)</f>
        <v>4634.880000000001</v>
      </c>
      <c r="R74" s="187">
        <f>SUM(R73*12)</f>
        <v>692.16</v>
      </c>
      <c r="S74" s="187">
        <v>0</v>
      </c>
      <c r="T74" s="186">
        <f>SUM(N74:S74)</f>
        <v>214923.02000000005</v>
      </c>
      <c r="U74" s="99"/>
    </row>
    <row r="75" spans="1:21" ht="12.7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99"/>
    </row>
    <row r="76" spans="1:21" ht="12.75">
      <c r="A76" s="158" t="s">
        <v>128</v>
      </c>
      <c r="B76" s="158"/>
      <c r="C76" s="158"/>
      <c r="D76" s="158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99"/>
    </row>
    <row r="77" spans="1:21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99"/>
    </row>
    <row r="78" spans="1:21" ht="12.75">
      <c r="A78" s="188"/>
      <c r="B78" s="188"/>
      <c r="C78" s="188"/>
      <c r="D78" s="188"/>
      <c r="E78" s="188"/>
      <c r="F78" s="188"/>
      <c r="G78" s="188"/>
      <c r="H78" s="188"/>
      <c r="I78" s="188"/>
      <c r="J78" s="157"/>
      <c r="K78" s="159" t="s">
        <v>229</v>
      </c>
      <c r="L78" s="159" t="s">
        <v>30</v>
      </c>
      <c r="M78" s="189"/>
      <c r="N78" s="189"/>
      <c r="O78" s="188"/>
      <c r="P78" s="189"/>
      <c r="Q78" s="188"/>
      <c r="R78" s="188"/>
      <c r="S78" s="188"/>
      <c r="T78" s="157"/>
      <c r="U78" s="155"/>
    </row>
    <row r="79" spans="1:21" ht="12.75">
      <c r="A79" s="160" t="s">
        <v>22</v>
      </c>
      <c r="B79" s="160" t="s">
        <v>23</v>
      </c>
      <c r="C79" s="160" t="s">
        <v>33</v>
      </c>
      <c r="D79" s="160" t="s">
        <v>24</v>
      </c>
      <c r="E79" s="160" t="s">
        <v>25</v>
      </c>
      <c r="F79" s="160" t="s">
        <v>26</v>
      </c>
      <c r="G79" s="160" t="s">
        <v>27</v>
      </c>
      <c r="H79" s="160" t="s">
        <v>29</v>
      </c>
      <c r="I79" s="160" t="s">
        <v>12</v>
      </c>
      <c r="J79" s="162" t="s">
        <v>208</v>
      </c>
      <c r="K79" s="201" t="s">
        <v>32</v>
      </c>
      <c r="L79" s="163" t="s">
        <v>31</v>
      </c>
      <c r="M79" s="160" t="s">
        <v>16</v>
      </c>
      <c r="N79" s="160" t="s">
        <v>220</v>
      </c>
      <c r="O79" s="160" t="s">
        <v>28</v>
      </c>
      <c r="P79" s="164" t="s">
        <v>209</v>
      </c>
      <c r="Q79" s="160" t="s">
        <v>11</v>
      </c>
      <c r="R79" s="160" t="s">
        <v>296</v>
      </c>
      <c r="S79" s="160" t="s">
        <v>433</v>
      </c>
      <c r="T79" s="157"/>
      <c r="U79" s="99"/>
    </row>
    <row r="80" spans="1:21" ht="12.75">
      <c r="A80" s="165">
        <v>1</v>
      </c>
      <c r="B80" s="165">
        <v>10073</v>
      </c>
      <c r="C80" s="165" t="s">
        <v>265</v>
      </c>
      <c r="D80" s="165" t="s">
        <v>9</v>
      </c>
      <c r="E80" s="165" t="s">
        <v>10</v>
      </c>
      <c r="F80" s="167">
        <v>1763.89</v>
      </c>
      <c r="G80" s="166">
        <v>0</v>
      </c>
      <c r="H80" s="166">
        <v>0</v>
      </c>
      <c r="I80" s="167">
        <v>13.88</v>
      </c>
      <c r="J80" s="166">
        <v>0</v>
      </c>
      <c r="K80" s="166">
        <v>0</v>
      </c>
      <c r="L80" s="166">
        <v>0</v>
      </c>
      <c r="M80" s="167">
        <f>SUM(F80:J80)</f>
        <v>1777.7700000000002</v>
      </c>
      <c r="N80" s="192">
        <f>SUM(F80:L80)*12+M80</f>
        <v>23111.010000000002</v>
      </c>
      <c r="O80" s="167">
        <v>86.43</v>
      </c>
      <c r="P80" s="178">
        <v>984.62</v>
      </c>
      <c r="Q80" s="167">
        <v>51.9</v>
      </c>
      <c r="R80" s="167"/>
      <c r="S80" s="167"/>
      <c r="T80" s="168"/>
      <c r="U80" s="99"/>
    </row>
    <row r="81" spans="1:21" ht="12.75">
      <c r="A81" s="157">
        <v>2</v>
      </c>
      <c r="B81" s="165">
        <v>519</v>
      </c>
      <c r="C81" s="165" t="s">
        <v>71</v>
      </c>
      <c r="D81" s="165" t="s">
        <v>129</v>
      </c>
      <c r="E81" s="165" t="s">
        <v>19</v>
      </c>
      <c r="F81" s="166">
        <v>1621.18</v>
      </c>
      <c r="G81" s="166">
        <v>0</v>
      </c>
      <c r="H81" s="166">
        <v>49.79</v>
      </c>
      <c r="I81" s="166">
        <v>13.69</v>
      </c>
      <c r="J81" s="166">
        <v>0</v>
      </c>
      <c r="K81" s="166">
        <v>0</v>
      </c>
      <c r="L81" s="166">
        <v>0</v>
      </c>
      <c r="M81" s="167">
        <f>SUM(F81:J81)</f>
        <v>1684.66</v>
      </c>
      <c r="N81" s="192">
        <f>SUM(F81:L81)*12+M81</f>
        <v>21900.58</v>
      </c>
      <c r="O81" s="166">
        <v>203.93</v>
      </c>
      <c r="P81" s="166">
        <v>0</v>
      </c>
      <c r="Q81" s="166">
        <v>45.8</v>
      </c>
      <c r="R81" s="166"/>
      <c r="S81" s="166"/>
      <c r="T81" s="168"/>
      <c r="U81" s="99"/>
    </row>
    <row r="82" spans="1:21" ht="12.75">
      <c r="A82" s="165"/>
      <c r="B82" s="165"/>
      <c r="C82" s="165"/>
      <c r="D82" s="184" t="s">
        <v>241</v>
      </c>
      <c r="E82" s="185"/>
      <c r="F82" s="167">
        <f>SUM(F80:F81)</f>
        <v>3385.07</v>
      </c>
      <c r="G82" s="167">
        <f aca="true" t="shared" si="18" ref="G82:M82">SUM(G80:G81)</f>
        <v>0</v>
      </c>
      <c r="H82" s="167">
        <f t="shared" si="18"/>
        <v>49.79</v>
      </c>
      <c r="I82" s="167">
        <f t="shared" si="18"/>
        <v>27.57</v>
      </c>
      <c r="J82" s="167">
        <f t="shared" si="18"/>
        <v>0</v>
      </c>
      <c r="K82" s="167">
        <f t="shared" si="18"/>
        <v>0</v>
      </c>
      <c r="L82" s="167">
        <f t="shared" si="18"/>
        <v>0</v>
      </c>
      <c r="M82" s="167">
        <f t="shared" si="18"/>
        <v>3462.4300000000003</v>
      </c>
      <c r="N82" s="167">
        <f>SUM(N80:N81)</f>
        <v>45011.590000000004</v>
      </c>
      <c r="O82" s="167">
        <f>SUM(O80:O81)</f>
        <v>290.36</v>
      </c>
      <c r="P82" s="167">
        <f>SUM(P80:P81)</f>
        <v>984.62</v>
      </c>
      <c r="Q82" s="167">
        <f>SUM(Q80:Q81)</f>
        <v>97.69999999999999</v>
      </c>
      <c r="R82" s="167">
        <f>SUM(R80:R81)</f>
        <v>0</v>
      </c>
      <c r="S82" s="167"/>
      <c r="T82" s="168"/>
      <c r="U82" s="99"/>
    </row>
    <row r="83" spans="1:21" ht="12.75">
      <c r="A83" s="165"/>
      <c r="B83" s="165"/>
      <c r="C83" s="165"/>
      <c r="D83" s="196" t="s">
        <v>242</v>
      </c>
      <c r="E83" s="196"/>
      <c r="F83" s="187">
        <f>SUM(F82*12)</f>
        <v>40620.840000000004</v>
      </c>
      <c r="G83" s="187">
        <f aca="true" t="shared" si="19" ref="G83:L83">SUM(G82*12)</f>
        <v>0</v>
      </c>
      <c r="H83" s="187">
        <f t="shared" si="19"/>
        <v>597.48</v>
      </c>
      <c r="I83" s="187">
        <f t="shared" si="19"/>
        <v>330.84000000000003</v>
      </c>
      <c r="J83" s="187">
        <f t="shared" si="19"/>
        <v>0</v>
      </c>
      <c r="K83" s="187">
        <f t="shared" si="19"/>
        <v>0</v>
      </c>
      <c r="L83" s="187">
        <f t="shared" si="19"/>
        <v>0</v>
      </c>
      <c r="M83" s="167">
        <v>3462.43</v>
      </c>
      <c r="N83" s="167">
        <f>SUM(F83:M83)</f>
        <v>45011.590000000004</v>
      </c>
      <c r="O83" s="167">
        <f>SUM(O82*13)</f>
        <v>3774.6800000000003</v>
      </c>
      <c r="P83" s="187">
        <f>SUM(P82*13)</f>
        <v>12800.06</v>
      </c>
      <c r="Q83" s="187">
        <f>SUM(Q82*12)</f>
        <v>1172.3999999999999</v>
      </c>
      <c r="R83" s="187">
        <f>SUM(R82*12)</f>
        <v>0</v>
      </c>
      <c r="S83" s="187">
        <v>0</v>
      </c>
      <c r="T83" s="186">
        <f>SUM(N83:S83)</f>
        <v>62758.73</v>
      </c>
      <c r="U83" s="99"/>
    </row>
    <row r="84" spans="1:21" ht="12.7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99"/>
    </row>
    <row r="85" spans="1:21" ht="12.75">
      <c r="A85" s="158" t="s">
        <v>154</v>
      </c>
      <c r="B85" s="158"/>
      <c r="C85" s="158"/>
      <c r="D85" s="158"/>
      <c r="E85" s="158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99"/>
    </row>
    <row r="86" spans="1:21" ht="12.75">
      <c r="A86" s="188"/>
      <c r="B86" s="188"/>
      <c r="C86" s="188"/>
      <c r="D86" s="188"/>
      <c r="E86" s="188"/>
      <c r="F86" s="188"/>
      <c r="G86" s="188"/>
      <c r="H86" s="188"/>
      <c r="I86" s="188"/>
      <c r="J86" s="157"/>
      <c r="K86" s="159" t="s">
        <v>229</v>
      </c>
      <c r="L86" s="159" t="s">
        <v>30</v>
      </c>
      <c r="M86" s="203"/>
      <c r="N86" s="182"/>
      <c r="O86" s="188"/>
      <c r="P86" s="189"/>
      <c r="Q86" s="188"/>
      <c r="R86" s="188"/>
      <c r="S86" s="188"/>
      <c r="T86" s="157"/>
      <c r="U86" s="99"/>
    </row>
    <row r="87" spans="1:21" ht="12.75">
      <c r="A87" s="160" t="s">
        <v>22</v>
      </c>
      <c r="B87" s="160" t="s">
        <v>23</v>
      </c>
      <c r="C87" s="160" t="s">
        <v>33</v>
      </c>
      <c r="D87" s="160" t="s">
        <v>24</v>
      </c>
      <c r="E87" s="160" t="s">
        <v>25</v>
      </c>
      <c r="F87" s="160" t="s">
        <v>26</v>
      </c>
      <c r="G87" s="160" t="s">
        <v>27</v>
      </c>
      <c r="H87" s="160" t="s">
        <v>29</v>
      </c>
      <c r="I87" s="160" t="s">
        <v>12</v>
      </c>
      <c r="J87" s="162" t="s">
        <v>208</v>
      </c>
      <c r="K87" s="201" t="s">
        <v>32</v>
      </c>
      <c r="L87" s="163" t="s">
        <v>31</v>
      </c>
      <c r="M87" s="160" t="s">
        <v>16</v>
      </c>
      <c r="N87" s="160" t="s">
        <v>220</v>
      </c>
      <c r="O87" s="160" t="s">
        <v>28</v>
      </c>
      <c r="P87" s="164" t="s">
        <v>209</v>
      </c>
      <c r="Q87" s="160" t="s">
        <v>11</v>
      </c>
      <c r="R87" s="160" t="s">
        <v>296</v>
      </c>
      <c r="S87" s="160" t="s">
        <v>433</v>
      </c>
      <c r="T87" s="157"/>
      <c r="U87" s="99"/>
    </row>
    <row r="88" spans="1:21" ht="12.75">
      <c r="A88" s="165">
        <v>1</v>
      </c>
      <c r="B88" s="165">
        <v>108</v>
      </c>
      <c r="C88" s="165" t="s">
        <v>71</v>
      </c>
      <c r="D88" s="165" t="s">
        <v>155</v>
      </c>
      <c r="E88" s="165" t="s">
        <v>130</v>
      </c>
      <c r="F88" s="177">
        <v>1621.18</v>
      </c>
      <c r="G88" s="166">
        <v>0</v>
      </c>
      <c r="H88" s="177">
        <v>66.91</v>
      </c>
      <c r="I88" s="177">
        <v>13.69</v>
      </c>
      <c r="J88" s="166">
        <v>0</v>
      </c>
      <c r="K88" s="166">
        <v>0</v>
      </c>
      <c r="L88" s="166">
        <v>0</v>
      </c>
      <c r="M88" s="167">
        <f>SUM(F88:J88)</f>
        <v>1701.7800000000002</v>
      </c>
      <c r="N88" s="192">
        <f>SUM(F88:L88)*12+M88</f>
        <v>22123.14</v>
      </c>
      <c r="O88" s="177">
        <v>203.93</v>
      </c>
      <c r="P88" s="166">
        <v>0</v>
      </c>
      <c r="Q88" s="177">
        <v>45.8</v>
      </c>
      <c r="R88" s="177"/>
      <c r="S88" s="177"/>
      <c r="T88" s="168"/>
      <c r="U88" s="99"/>
    </row>
    <row r="89" spans="1:21" ht="12.75">
      <c r="A89" s="165">
        <v>2</v>
      </c>
      <c r="B89" s="165">
        <v>114</v>
      </c>
      <c r="C89" s="165" t="s">
        <v>0</v>
      </c>
      <c r="D89" s="165" t="s">
        <v>61</v>
      </c>
      <c r="E89" s="165" t="s">
        <v>164</v>
      </c>
      <c r="F89" s="167">
        <v>1437.06</v>
      </c>
      <c r="G89" s="166">
        <v>0</v>
      </c>
      <c r="H89" s="167">
        <v>94.97</v>
      </c>
      <c r="I89" s="167">
        <v>12.42</v>
      </c>
      <c r="J89" s="166">
        <v>0</v>
      </c>
      <c r="K89" s="166">
        <v>0</v>
      </c>
      <c r="L89" s="167">
        <v>5.37</v>
      </c>
      <c r="M89" s="167">
        <f>SUM(F89:J89)</f>
        <v>1544.45</v>
      </c>
      <c r="N89" s="192">
        <f>SUM(F89:L89)*12+M89</f>
        <v>20142.29</v>
      </c>
      <c r="O89" s="167">
        <v>219.47</v>
      </c>
      <c r="P89" s="166">
        <v>0</v>
      </c>
      <c r="Q89" s="167">
        <v>39.31</v>
      </c>
      <c r="R89" s="167"/>
      <c r="S89" s="167"/>
      <c r="T89" s="168"/>
      <c r="U89" s="155"/>
    </row>
    <row r="90" spans="1:21" ht="12.75">
      <c r="A90" s="165">
        <v>3</v>
      </c>
      <c r="B90" s="165">
        <v>100</v>
      </c>
      <c r="C90" s="165" t="s">
        <v>0</v>
      </c>
      <c r="D90" s="165" t="s">
        <v>156</v>
      </c>
      <c r="E90" s="165" t="s">
        <v>53</v>
      </c>
      <c r="F90" s="167">
        <v>1437.06</v>
      </c>
      <c r="G90" s="166">
        <v>0</v>
      </c>
      <c r="H90" s="167">
        <v>80.72</v>
      </c>
      <c r="I90" s="167">
        <v>12.42</v>
      </c>
      <c r="J90" s="166">
        <v>0</v>
      </c>
      <c r="K90" s="166">
        <v>0</v>
      </c>
      <c r="L90" s="167">
        <v>5.37</v>
      </c>
      <c r="M90" s="167">
        <f>SUM(F90:J90)</f>
        <v>1530.2</v>
      </c>
      <c r="N90" s="192">
        <f>SUM(F90:L90)*12+M90</f>
        <v>19957.04</v>
      </c>
      <c r="O90" s="167">
        <v>219.47</v>
      </c>
      <c r="P90" s="166">
        <v>0</v>
      </c>
      <c r="Q90" s="167">
        <v>39.31</v>
      </c>
      <c r="R90" s="167"/>
      <c r="S90" s="167"/>
      <c r="T90" s="168"/>
      <c r="U90" s="99"/>
    </row>
    <row r="91" spans="1:21" ht="12.75">
      <c r="A91" s="165"/>
      <c r="B91" s="165"/>
      <c r="C91" s="165"/>
      <c r="D91" s="184" t="s">
        <v>241</v>
      </c>
      <c r="E91" s="185"/>
      <c r="F91" s="166">
        <f>SUM(F88:F90)</f>
        <v>4495.299999999999</v>
      </c>
      <c r="G91" s="166">
        <f aca="true" t="shared" si="20" ref="G91:M91">SUM(G88:G90)</f>
        <v>0</v>
      </c>
      <c r="H91" s="166">
        <f t="shared" si="20"/>
        <v>242.6</v>
      </c>
      <c r="I91" s="166">
        <f t="shared" si="20"/>
        <v>38.53</v>
      </c>
      <c r="J91" s="166">
        <f t="shared" si="20"/>
        <v>0</v>
      </c>
      <c r="K91" s="166">
        <f t="shared" si="20"/>
        <v>0</v>
      </c>
      <c r="L91" s="166">
        <f t="shared" si="20"/>
        <v>10.74</v>
      </c>
      <c r="M91" s="166">
        <f t="shared" si="20"/>
        <v>4776.43</v>
      </c>
      <c r="N91" s="166">
        <f>SUM(N88:N90)</f>
        <v>62222.47</v>
      </c>
      <c r="O91" s="166">
        <f>SUM(O88:O90)</f>
        <v>642.87</v>
      </c>
      <c r="P91" s="166">
        <f>SUM(P88:P90)</f>
        <v>0</v>
      </c>
      <c r="Q91" s="166">
        <f>SUM(Q88:Q90)</f>
        <v>124.42</v>
      </c>
      <c r="R91" s="166"/>
      <c r="S91" s="166"/>
      <c r="T91" s="168"/>
      <c r="U91" s="99"/>
    </row>
    <row r="92" spans="1:21" ht="12.75">
      <c r="A92" s="165"/>
      <c r="B92" s="165"/>
      <c r="C92" s="165"/>
      <c r="D92" s="196" t="s">
        <v>242</v>
      </c>
      <c r="E92" s="196"/>
      <c r="F92" s="187">
        <f>SUM(F91*12)</f>
        <v>53943.59999999999</v>
      </c>
      <c r="G92" s="187">
        <f aca="true" t="shared" si="21" ref="G92:L92">SUM(G91*12)</f>
        <v>0</v>
      </c>
      <c r="H92" s="187">
        <f t="shared" si="21"/>
        <v>2911.2</v>
      </c>
      <c r="I92" s="187">
        <f t="shared" si="21"/>
        <v>462.36</v>
      </c>
      <c r="J92" s="187">
        <f t="shared" si="21"/>
        <v>0</v>
      </c>
      <c r="K92" s="187">
        <f t="shared" si="21"/>
        <v>0</v>
      </c>
      <c r="L92" s="187">
        <f t="shared" si="21"/>
        <v>128.88</v>
      </c>
      <c r="M92" s="167">
        <v>4776.43</v>
      </c>
      <c r="N92" s="204">
        <f>SUM(F92:M92)</f>
        <v>62222.46999999999</v>
      </c>
      <c r="O92" s="187">
        <f>SUM(O91*13)</f>
        <v>8357.31</v>
      </c>
      <c r="P92" s="187">
        <f>SUM(P91*13)</f>
        <v>0</v>
      </c>
      <c r="Q92" s="187">
        <f>SUM(Q91*12)</f>
        <v>1493.04</v>
      </c>
      <c r="R92" s="187">
        <f>SUM(R88:R91)</f>
        <v>0</v>
      </c>
      <c r="S92" s="187">
        <v>0</v>
      </c>
      <c r="T92" s="186">
        <f>SUM(N92:S92)</f>
        <v>72072.81999999998</v>
      </c>
      <c r="U92" s="99"/>
    </row>
    <row r="93" spans="1:21" ht="12.7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99"/>
    </row>
    <row r="94" spans="1:21" ht="12.75">
      <c r="A94" s="158" t="s">
        <v>438</v>
      </c>
      <c r="B94" s="158"/>
      <c r="C94" s="158"/>
      <c r="D94" s="158"/>
      <c r="E94" s="158"/>
      <c r="F94" s="157"/>
      <c r="G94" s="157"/>
      <c r="H94" s="157"/>
      <c r="I94" s="157"/>
      <c r="J94" s="157"/>
      <c r="K94" s="157"/>
      <c r="L94" s="157"/>
      <c r="M94" s="200"/>
      <c r="N94" s="157"/>
      <c r="O94" s="157"/>
      <c r="P94" s="157"/>
      <c r="Q94" s="157"/>
      <c r="R94" s="157"/>
      <c r="S94" s="157"/>
      <c r="T94" s="157"/>
      <c r="U94" s="99"/>
    </row>
    <row r="95" spans="1:21" ht="12.7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200"/>
      <c r="N95" s="157"/>
      <c r="O95" s="157"/>
      <c r="P95" s="157"/>
      <c r="Q95" s="157"/>
      <c r="R95" s="157"/>
      <c r="S95" s="157"/>
      <c r="T95" s="157"/>
      <c r="U95" s="99"/>
    </row>
    <row r="96" spans="1:21" ht="12.75">
      <c r="A96" s="158" t="s">
        <v>223</v>
      </c>
      <c r="B96" s="158"/>
      <c r="C96" s="158"/>
      <c r="D96" s="158"/>
      <c r="E96" s="158"/>
      <c r="F96" s="158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99"/>
    </row>
    <row r="97" spans="1:21" ht="12.75">
      <c r="A97" s="188"/>
      <c r="B97" s="188"/>
      <c r="C97" s="188"/>
      <c r="D97" s="188"/>
      <c r="E97" s="188"/>
      <c r="F97" s="188"/>
      <c r="G97" s="188"/>
      <c r="H97" s="188"/>
      <c r="I97" s="188"/>
      <c r="J97" s="157"/>
      <c r="K97" s="159" t="s">
        <v>229</v>
      </c>
      <c r="L97" s="159" t="s">
        <v>30</v>
      </c>
      <c r="M97" s="182"/>
      <c r="N97" s="182"/>
      <c r="O97" s="188"/>
      <c r="P97" s="189"/>
      <c r="Q97" s="188"/>
      <c r="R97" s="188"/>
      <c r="S97" s="188"/>
      <c r="T97" s="157"/>
      <c r="U97" s="99"/>
    </row>
    <row r="98" spans="1:21" ht="12.75">
      <c r="A98" s="160" t="s">
        <v>22</v>
      </c>
      <c r="B98" s="160" t="s">
        <v>23</v>
      </c>
      <c r="C98" s="160" t="s">
        <v>33</v>
      </c>
      <c r="D98" s="160" t="s">
        <v>24</v>
      </c>
      <c r="E98" s="160" t="s">
        <v>25</v>
      </c>
      <c r="F98" s="160" t="s">
        <v>26</v>
      </c>
      <c r="G98" s="161" t="s">
        <v>27</v>
      </c>
      <c r="H98" s="160" t="s">
        <v>29</v>
      </c>
      <c r="I98" s="160" t="s">
        <v>12</v>
      </c>
      <c r="J98" s="162" t="s">
        <v>208</v>
      </c>
      <c r="K98" s="201" t="s">
        <v>32</v>
      </c>
      <c r="L98" s="163" t="s">
        <v>31</v>
      </c>
      <c r="M98" s="160" t="s">
        <v>16</v>
      </c>
      <c r="N98" s="160" t="s">
        <v>220</v>
      </c>
      <c r="O98" s="162" t="s">
        <v>28</v>
      </c>
      <c r="P98" s="164" t="s">
        <v>209</v>
      </c>
      <c r="Q98" s="160" t="s">
        <v>11</v>
      </c>
      <c r="R98" s="160" t="s">
        <v>296</v>
      </c>
      <c r="S98" s="160" t="s">
        <v>433</v>
      </c>
      <c r="T98" s="157"/>
      <c r="U98" s="99"/>
    </row>
    <row r="99" spans="1:21" ht="12.75">
      <c r="A99" s="172" t="s">
        <v>228</v>
      </c>
      <c r="B99" s="165">
        <v>1014</v>
      </c>
      <c r="C99" s="165" t="s">
        <v>1</v>
      </c>
      <c r="D99" s="165" t="s">
        <v>6</v>
      </c>
      <c r="E99" s="165" t="s">
        <v>87</v>
      </c>
      <c r="F99" s="167">
        <v>1322.92</v>
      </c>
      <c r="G99" s="166">
        <v>0</v>
      </c>
      <c r="H99" s="166">
        <v>0</v>
      </c>
      <c r="I99" s="205">
        <v>9.93</v>
      </c>
      <c r="J99" s="166">
        <v>0</v>
      </c>
      <c r="K99" s="166">
        <v>0</v>
      </c>
      <c r="L99" s="166">
        <v>0</v>
      </c>
      <c r="M99" s="167">
        <f>SUM(F99:J99)</f>
        <v>1332.8500000000001</v>
      </c>
      <c r="N99" s="192">
        <f>SUM(F99:L99)*12+M99</f>
        <v>17327.05</v>
      </c>
      <c r="O99" s="166">
        <v>0</v>
      </c>
      <c r="P99" s="166">
        <v>0</v>
      </c>
      <c r="Q99" s="206">
        <v>38.92</v>
      </c>
      <c r="R99" s="160"/>
      <c r="S99" s="160"/>
      <c r="T99" s="157"/>
      <c r="U99" s="99"/>
    </row>
    <row r="100" spans="1:21" ht="12.75">
      <c r="A100" s="165">
        <v>2</v>
      </c>
      <c r="B100" s="165">
        <v>81</v>
      </c>
      <c r="C100" s="165" t="s">
        <v>200</v>
      </c>
      <c r="D100" s="165" t="s">
        <v>166</v>
      </c>
      <c r="E100" s="165" t="s">
        <v>168</v>
      </c>
      <c r="F100" s="166">
        <v>1437.06</v>
      </c>
      <c r="G100" s="166">
        <v>0</v>
      </c>
      <c r="H100" s="166">
        <v>77.73</v>
      </c>
      <c r="I100" s="169">
        <v>11.39</v>
      </c>
      <c r="J100" s="166">
        <v>0</v>
      </c>
      <c r="K100" s="166">
        <v>0</v>
      </c>
      <c r="L100" s="166">
        <v>5.37</v>
      </c>
      <c r="M100" s="167">
        <f>SUM(F100:J100)</f>
        <v>1526.18</v>
      </c>
      <c r="N100" s="192">
        <f>SUM(F100:L100)*12+M100</f>
        <v>19904.78</v>
      </c>
      <c r="O100" s="166">
        <v>82.1</v>
      </c>
      <c r="P100" s="166">
        <v>0</v>
      </c>
      <c r="Q100" s="166">
        <v>39.31</v>
      </c>
      <c r="R100" s="165"/>
      <c r="S100" s="165"/>
      <c r="T100" s="168"/>
      <c r="U100" s="99"/>
    </row>
    <row r="101" spans="1:21" ht="12.75">
      <c r="A101" s="165">
        <v>3</v>
      </c>
      <c r="B101" s="165">
        <v>106</v>
      </c>
      <c r="C101" s="165" t="s">
        <v>0</v>
      </c>
      <c r="D101" s="165" t="s">
        <v>59</v>
      </c>
      <c r="E101" s="165" t="s">
        <v>116</v>
      </c>
      <c r="F101" s="167">
        <v>1437.06</v>
      </c>
      <c r="G101" s="166">
        <v>0</v>
      </c>
      <c r="H101" s="167">
        <v>80.72</v>
      </c>
      <c r="I101" s="167">
        <v>12.42</v>
      </c>
      <c r="J101" s="166">
        <v>0</v>
      </c>
      <c r="K101" s="166">
        <v>0</v>
      </c>
      <c r="L101" s="167">
        <v>5.37</v>
      </c>
      <c r="M101" s="167">
        <f>SUM(F101:J101)</f>
        <v>1530.2</v>
      </c>
      <c r="N101" s="192">
        <f>SUM(F101:L101)*12+M101</f>
        <v>19957.04</v>
      </c>
      <c r="O101" s="167">
        <v>219.47</v>
      </c>
      <c r="P101" s="166">
        <v>0</v>
      </c>
      <c r="Q101" s="166">
        <v>39.31</v>
      </c>
      <c r="R101" s="167"/>
      <c r="S101" s="167"/>
      <c r="T101" s="168"/>
      <c r="U101" s="99"/>
    </row>
    <row r="102" spans="1:21" ht="12.75">
      <c r="A102" s="207">
        <v>4</v>
      </c>
      <c r="B102" s="165">
        <v>127</v>
      </c>
      <c r="C102" s="165" t="s">
        <v>71</v>
      </c>
      <c r="D102" s="165" t="s">
        <v>61</v>
      </c>
      <c r="E102" s="165" t="s">
        <v>170</v>
      </c>
      <c r="F102" s="177">
        <v>1621.18</v>
      </c>
      <c r="G102" s="166">
        <v>0</v>
      </c>
      <c r="H102" s="177">
        <v>66.91</v>
      </c>
      <c r="I102" s="177">
        <v>13.69</v>
      </c>
      <c r="J102" s="166">
        <v>0</v>
      </c>
      <c r="K102" s="166">
        <v>0</v>
      </c>
      <c r="L102" s="166">
        <v>0</v>
      </c>
      <c r="M102" s="167">
        <f>SUM(F102:J102)</f>
        <v>1701.7800000000002</v>
      </c>
      <c r="N102" s="192">
        <f>SUM(F102:L102)*12+M102</f>
        <v>22123.14</v>
      </c>
      <c r="O102" s="177">
        <v>203.93</v>
      </c>
      <c r="P102" s="166">
        <v>0</v>
      </c>
      <c r="Q102" s="166">
        <v>45.8</v>
      </c>
      <c r="R102" s="177"/>
      <c r="S102" s="177"/>
      <c r="T102" s="168"/>
      <c r="U102" s="99"/>
    </row>
    <row r="103" spans="1:21" ht="12.75">
      <c r="A103" s="207">
        <v>5</v>
      </c>
      <c r="B103" s="165">
        <v>116</v>
      </c>
      <c r="C103" s="165" t="s">
        <v>213</v>
      </c>
      <c r="D103" s="165" t="s">
        <v>215</v>
      </c>
      <c r="E103" s="165" t="s">
        <v>50</v>
      </c>
      <c r="F103" s="208">
        <v>3331.61</v>
      </c>
      <c r="G103" s="166">
        <v>0</v>
      </c>
      <c r="H103" s="177">
        <v>0</v>
      </c>
      <c r="I103" s="177">
        <v>20.16</v>
      </c>
      <c r="J103" s="166">
        <v>2992.95</v>
      </c>
      <c r="K103" s="166">
        <v>0</v>
      </c>
      <c r="L103" s="166">
        <v>0</v>
      </c>
      <c r="M103" s="167">
        <f>SUM(F103:J103)</f>
        <v>6344.719999999999</v>
      </c>
      <c r="N103" s="192">
        <f>SUM(F103:L103)*12+M103</f>
        <v>82481.35999999999</v>
      </c>
      <c r="O103" s="166">
        <v>0</v>
      </c>
      <c r="P103" s="166">
        <v>0</v>
      </c>
      <c r="Q103" s="166">
        <v>0</v>
      </c>
      <c r="R103" s="177"/>
      <c r="S103" s="177"/>
      <c r="T103" s="168"/>
      <c r="U103" s="99"/>
    </row>
    <row r="104" spans="1:21" ht="12.75">
      <c r="A104" s="165"/>
      <c r="B104" s="165"/>
      <c r="C104" s="165"/>
      <c r="D104" s="184" t="s">
        <v>241</v>
      </c>
      <c r="E104" s="185"/>
      <c r="F104" s="166">
        <f>SUM(F99:F103)</f>
        <v>9149.83</v>
      </c>
      <c r="G104" s="166">
        <f>SUM(G100:G103)</f>
        <v>0</v>
      </c>
      <c r="H104" s="166">
        <f>SUM(H99:H103)</f>
        <v>225.35999999999999</v>
      </c>
      <c r="I104" s="166">
        <f>SUM(I99:I103)</f>
        <v>67.59</v>
      </c>
      <c r="J104" s="166">
        <f>SUM(J100:J103)</f>
        <v>2992.95</v>
      </c>
      <c r="K104" s="166">
        <f>SUM(K100:K103)</f>
        <v>0</v>
      </c>
      <c r="L104" s="166">
        <f>SUM(L99:L103)</f>
        <v>10.74</v>
      </c>
      <c r="M104" s="166">
        <f>SUM(M99:M103)</f>
        <v>12435.73</v>
      </c>
      <c r="N104" s="192">
        <f>SUM(N99:N103)</f>
        <v>161793.37</v>
      </c>
      <c r="O104" s="166">
        <f>SUM(O99:O103)</f>
        <v>505.5</v>
      </c>
      <c r="P104" s="166">
        <f>SUM(P100:P103)</f>
        <v>0</v>
      </c>
      <c r="Q104" s="166">
        <f>SUM(Q99:Q103)</f>
        <v>163.34</v>
      </c>
      <c r="R104" s="166"/>
      <c r="S104" s="166"/>
      <c r="T104" s="168"/>
      <c r="U104" s="99"/>
    </row>
    <row r="105" spans="1:21" ht="12.75">
      <c r="A105" s="165"/>
      <c r="B105" s="165"/>
      <c r="C105" s="165"/>
      <c r="D105" s="196" t="s">
        <v>242</v>
      </c>
      <c r="E105" s="196"/>
      <c r="F105" s="166">
        <f>SUM(F104*12)</f>
        <v>109797.95999999999</v>
      </c>
      <c r="G105" s="166">
        <f aca="true" t="shared" si="22" ref="G105:L105">SUM(G104*12)</f>
        <v>0</v>
      </c>
      <c r="H105" s="166">
        <f t="shared" si="22"/>
        <v>2704.3199999999997</v>
      </c>
      <c r="I105" s="166">
        <f t="shared" si="22"/>
        <v>811.08</v>
      </c>
      <c r="J105" s="166">
        <f t="shared" si="22"/>
        <v>35915.399999999994</v>
      </c>
      <c r="K105" s="166">
        <f t="shared" si="22"/>
        <v>0</v>
      </c>
      <c r="L105" s="166">
        <f t="shared" si="22"/>
        <v>128.88</v>
      </c>
      <c r="M105" s="166">
        <v>12435.73</v>
      </c>
      <c r="N105" s="167">
        <f>SUM(F105:M105)</f>
        <v>161793.37000000002</v>
      </c>
      <c r="O105" s="166">
        <f>SUM(O104*13)</f>
        <v>6571.5</v>
      </c>
      <c r="P105" s="166">
        <f>SUM(P104*13)</f>
        <v>0</v>
      </c>
      <c r="Q105" s="166">
        <f>SUM(Q104*12)</f>
        <v>1960.08</v>
      </c>
      <c r="R105" s="166">
        <f>SUM(R100:R104)</f>
        <v>0</v>
      </c>
      <c r="S105" s="166">
        <v>0</v>
      </c>
      <c r="T105" s="186">
        <f>SUM(N105:S105)</f>
        <v>170324.95</v>
      </c>
      <c r="U105" s="99"/>
    </row>
    <row r="106" spans="1:21" ht="12.75">
      <c r="A106" s="190" t="s">
        <v>314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99"/>
    </row>
    <row r="107" spans="1:21" ht="12.75">
      <c r="A107" s="158" t="s">
        <v>173</v>
      </c>
      <c r="B107" s="158"/>
      <c r="C107" s="158"/>
      <c r="D107" s="158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99"/>
    </row>
    <row r="108" spans="1:21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57"/>
      <c r="K108" s="159" t="s">
        <v>229</v>
      </c>
      <c r="L108" s="159" t="s">
        <v>30</v>
      </c>
      <c r="M108" s="182"/>
      <c r="N108" s="182"/>
      <c r="O108" s="188"/>
      <c r="P108" s="189"/>
      <c r="Q108" s="188"/>
      <c r="R108" s="188"/>
      <c r="S108" s="188"/>
      <c r="T108" s="157"/>
      <c r="U108" s="99"/>
    </row>
    <row r="109" spans="1:21" ht="12.75">
      <c r="A109" s="160" t="s">
        <v>22</v>
      </c>
      <c r="B109" s="160" t="s">
        <v>23</v>
      </c>
      <c r="C109" s="160" t="s">
        <v>33</v>
      </c>
      <c r="D109" s="160" t="s">
        <v>24</v>
      </c>
      <c r="E109" s="160" t="s">
        <v>25</v>
      </c>
      <c r="F109" s="160" t="s">
        <v>26</v>
      </c>
      <c r="G109" s="160" t="s">
        <v>27</v>
      </c>
      <c r="H109" s="160" t="s">
        <v>29</v>
      </c>
      <c r="I109" s="160" t="s">
        <v>12</v>
      </c>
      <c r="J109" s="162" t="s">
        <v>208</v>
      </c>
      <c r="K109" s="201" t="s">
        <v>32</v>
      </c>
      <c r="L109" s="163" t="s">
        <v>31</v>
      </c>
      <c r="M109" s="160" t="s">
        <v>16</v>
      </c>
      <c r="N109" s="160" t="s">
        <v>220</v>
      </c>
      <c r="O109" s="160" t="s">
        <v>28</v>
      </c>
      <c r="P109" s="164" t="s">
        <v>209</v>
      </c>
      <c r="Q109" s="160" t="s">
        <v>11</v>
      </c>
      <c r="R109" s="160" t="s">
        <v>296</v>
      </c>
      <c r="S109" s="160" t="s">
        <v>433</v>
      </c>
      <c r="T109" s="157"/>
      <c r="U109" s="99"/>
    </row>
    <row r="110" spans="1:21" ht="12.75">
      <c r="A110" s="165">
        <v>1</v>
      </c>
      <c r="B110" s="165">
        <v>532</v>
      </c>
      <c r="C110" s="165" t="s">
        <v>214</v>
      </c>
      <c r="D110" s="165" t="s">
        <v>174</v>
      </c>
      <c r="E110" s="165" t="s">
        <v>195</v>
      </c>
      <c r="F110" s="166">
        <v>1519.16</v>
      </c>
      <c r="G110" s="166">
        <v>4.61</v>
      </c>
      <c r="H110" s="166">
        <v>0</v>
      </c>
      <c r="I110" s="166">
        <v>12.42</v>
      </c>
      <c r="J110" s="166">
        <v>0</v>
      </c>
      <c r="K110" s="166">
        <v>0</v>
      </c>
      <c r="L110" s="166">
        <v>0</v>
      </c>
      <c r="M110" s="167">
        <f>SUM(F110:J110)</f>
        <v>1536.19</v>
      </c>
      <c r="N110" s="192">
        <f>SUM(F110:L110)*12+M110</f>
        <v>19970.469999999998</v>
      </c>
      <c r="O110" s="166">
        <v>137.37</v>
      </c>
      <c r="P110" s="166">
        <v>0</v>
      </c>
      <c r="Q110" s="166">
        <v>39.31</v>
      </c>
      <c r="R110" s="166"/>
      <c r="S110" s="166"/>
      <c r="T110" s="168"/>
      <c r="U110" s="99"/>
    </row>
    <row r="111" spans="1:21" ht="12.75">
      <c r="A111" s="165">
        <v>2</v>
      </c>
      <c r="B111" s="165">
        <v>260</v>
      </c>
      <c r="C111" s="165" t="s">
        <v>71</v>
      </c>
      <c r="D111" s="165" t="s">
        <v>175</v>
      </c>
      <c r="E111" s="165" t="s">
        <v>196</v>
      </c>
      <c r="F111" s="177">
        <v>1621.18</v>
      </c>
      <c r="G111" s="166">
        <v>0</v>
      </c>
      <c r="H111" s="166">
        <v>0</v>
      </c>
      <c r="I111" s="177">
        <v>13.69</v>
      </c>
      <c r="J111" s="166">
        <v>0</v>
      </c>
      <c r="K111" s="166">
        <v>67.14</v>
      </c>
      <c r="L111" s="166">
        <v>0</v>
      </c>
      <c r="M111" s="167">
        <f>SUM(F111:J111)</f>
        <v>1634.8700000000001</v>
      </c>
      <c r="N111" s="192">
        <f>SUM(F111:L111)*12+M111</f>
        <v>22058.99</v>
      </c>
      <c r="O111" s="177">
        <v>203.93</v>
      </c>
      <c r="P111" s="166">
        <v>0</v>
      </c>
      <c r="Q111" s="177">
        <v>45.8</v>
      </c>
      <c r="R111" s="177"/>
      <c r="S111" s="177">
        <v>61.98</v>
      </c>
      <c r="T111" s="168"/>
      <c r="U111" s="99"/>
    </row>
    <row r="112" spans="1:21" ht="12.75">
      <c r="A112" s="165">
        <v>3</v>
      </c>
      <c r="B112" s="165">
        <v>45</v>
      </c>
      <c r="C112" s="165" t="s">
        <v>71</v>
      </c>
      <c r="D112" s="165" t="s">
        <v>176</v>
      </c>
      <c r="E112" s="165" t="s">
        <v>197</v>
      </c>
      <c r="F112" s="177">
        <v>1621.18</v>
      </c>
      <c r="G112" s="166">
        <v>0</v>
      </c>
      <c r="H112" s="166">
        <v>122.11</v>
      </c>
      <c r="I112" s="177">
        <v>13.69</v>
      </c>
      <c r="J112" s="166">
        <v>0</v>
      </c>
      <c r="K112" s="166">
        <v>67.14</v>
      </c>
      <c r="L112" s="166">
        <v>0</v>
      </c>
      <c r="M112" s="167">
        <f>SUM(F112:J112)</f>
        <v>1756.98</v>
      </c>
      <c r="N112" s="192">
        <f>SUM(F112:L112)*12+M112</f>
        <v>23646.420000000002</v>
      </c>
      <c r="O112" s="177">
        <v>203.93</v>
      </c>
      <c r="P112" s="166">
        <v>0</v>
      </c>
      <c r="Q112" s="177">
        <v>45.8</v>
      </c>
      <c r="R112" s="177"/>
      <c r="S112" s="177">
        <v>61.98</v>
      </c>
      <c r="T112" s="168"/>
      <c r="U112" s="99"/>
    </row>
    <row r="113" spans="1:21" ht="12.75">
      <c r="A113" s="165">
        <v>4</v>
      </c>
      <c r="B113" s="165">
        <v>92</v>
      </c>
      <c r="C113" s="165" t="s">
        <v>0</v>
      </c>
      <c r="D113" s="165" t="s">
        <v>177</v>
      </c>
      <c r="E113" s="165" t="s">
        <v>198</v>
      </c>
      <c r="F113" s="166">
        <v>1437.06</v>
      </c>
      <c r="G113" s="166">
        <v>0</v>
      </c>
      <c r="H113" s="166">
        <v>80.71</v>
      </c>
      <c r="I113" s="166">
        <v>12.42</v>
      </c>
      <c r="J113" s="166">
        <v>0</v>
      </c>
      <c r="K113" s="166">
        <v>0</v>
      </c>
      <c r="L113" s="166">
        <v>0</v>
      </c>
      <c r="M113" s="167">
        <f>SUM(F113:J113)</f>
        <v>1530.19</v>
      </c>
      <c r="N113" s="192">
        <f>SUM(F113:L113)*12+M113</f>
        <v>19892.469999999998</v>
      </c>
      <c r="O113" s="166">
        <v>219.47</v>
      </c>
      <c r="P113" s="166">
        <v>0</v>
      </c>
      <c r="Q113" s="166">
        <v>39.31</v>
      </c>
      <c r="R113" s="166"/>
      <c r="S113" s="166"/>
      <c r="T113" s="168"/>
      <c r="U113" s="99"/>
    </row>
    <row r="114" spans="1:21" ht="12.75">
      <c r="A114" s="165">
        <v>5</v>
      </c>
      <c r="B114" s="165">
        <v>531</v>
      </c>
      <c r="C114" s="165" t="s">
        <v>214</v>
      </c>
      <c r="D114" s="165" t="s">
        <v>178</v>
      </c>
      <c r="E114" s="165" t="s">
        <v>199</v>
      </c>
      <c r="F114" s="166">
        <v>1519.16</v>
      </c>
      <c r="G114" s="166">
        <v>4.61</v>
      </c>
      <c r="H114" s="166">
        <v>0</v>
      </c>
      <c r="I114" s="166">
        <v>12.42</v>
      </c>
      <c r="J114" s="166">
        <v>0</v>
      </c>
      <c r="K114" s="166">
        <v>0</v>
      </c>
      <c r="L114" s="166">
        <v>0</v>
      </c>
      <c r="M114" s="167">
        <f>SUM(F114:J114)</f>
        <v>1536.19</v>
      </c>
      <c r="N114" s="192">
        <f>SUM(F114:L114)*12+M114</f>
        <v>19970.469999999998</v>
      </c>
      <c r="O114" s="166">
        <v>137.37</v>
      </c>
      <c r="P114" s="166">
        <v>0</v>
      </c>
      <c r="Q114" s="166">
        <v>39.31</v>
      </c>
      <c r="R114" s="166"/>
      <c r="S114" s="166"/>
      <c r="T114" s="168"/>
      <c r="U114" s="99"/>
    </row>
    <row r="115" spans="1:21" ht="12.75">
      <c r="A115" s="165"/>
      <c r="B115" s="165"/>
      <c r="C115" s="165"/>
      <c r="D115" s="184" t="s">
        <v>241</v>
      </c>
      <c r="E115" s="185"/>
      <c r="F115" s="166">
        <f>SUM(F110:F114)</f>
        <v>7717.74</v>
      </c>
      <c r="G115" s="166">
        <f aca="true" t="shared" si="23" ref="G115:M115">SUM(G110:G114)</f>
        <v>9.22</v>
      </c>
      <c r="H115" s="166">
        <f t="shared" si="23"/>
        <v>202.82</v>
      </c>
      <c r="I115" s="166">
        <f t="shared" si="23"/>
        <v>64.64</v>
      </c>
      <c r="J115" s="166">
        <f t="shared" si="23"/>
        <v>0</v>
      </c>
      <c r="K115" s="166">
        <f t="shared" si="23"/>
        <v>134.28</v>
      </c>
      <c r="L115" s="166">
        <f t="shared" si="23"/>
        <v>0</v>
      </c>
      <c r="M115" s="166">
        <f t="shared" si="23"/>
        <v>7994.420000000002</v>
      </c>
      <c r="N115" s="166">
        <f>SUM(N110:N114)</f>
        <v>105538.82</v>
      </c>
      <c r="O115" s="166">
        <f>SUM(O110:O114)</f>
        <v>902.07</v>
      </c>
      <c r="P115" s="166">
        <f>SUM(P110:P114)</f>
        <v>0</v>
      </c>
      <c r="Q115" s="166">
        <f>SUM(Q110:Q114)</f>
        <v>209.53</v>
      </c>
      <c r="R115" s="166"/>
      <c r="S115" s="166">
        <f>SUM(S111:S114)</f>
        <v>123.96</v>
      </c>
      <c r="T115" s="168"/>
      <c r="U115" s="99"/>
    </row>
    <row r="116" spans="1:21" ht="12.75">
      <c r="A116" s="165"/>
      <c r="B116" s="165"/>
      <c r="C116" s="165"/>
      <c r="D116" s="196" t="s">
        <v>242</v>
      </c>
      <c r="E116" s="196"/>
      <c r="F116" s="166">
        <f>SUM(F115*12)</f>
        <v>92612.88</v>
      </c>
      <c r="G116" s="166">
        <f aca="true" t="shared" si="24" ref="G116:L116">SUM(G115*12)</f>
        <v>110.64000000000001</v>
      </c>
      <c r="H116" s="166">
        <f t="shared" si="24"/>
        <v>2433.84</v>
      </c>
      <c r="I116" s="166">
        <f t="shared" si="24"/>
        <v>775.6800000000001</v>
      </c>
      <c r="J116" s="166">
        <f t="shared" si="24"/>
        <v>0</v>
      </c>
      <c r="K116" s="166">
        <f t="shared" si="24"/>
        <v>1611.3600000000001</v>
      </c>
      <c r="L116" s="166">
        <f t="shared" si="24"/>
        <v>0</v>
      </c>
      <c r="M116" s="167">
        <v>7994.42</v>
      </c>
      <c r="N116" s="167">
        <f>SUM(F116:M116)</f>
        <v>105538.81999999999</v>
      </c>
      <c r="O116" s="166">
        <f>SUM(O115*13)</f>
        <v>11726.91</v>
      </c>
      <c r="P116" s="166">
        <f>SUM(P115*13)</f>
        <v>0</v>
      </c>
      <c r="Q116" s="166">
        <f>SUM(Q115*12)</f>
        <v>2514.36</v>
      </c>
      <c r="R116" s="166">
        <f>SUM(R110:R115)</f>
        <v>0</v>
      </c>
      <c r="S116" s="166">
        <f>SUM(S115*10)</f>
        <v>1239.6</v>
      </c>
      <c r="T116" s="186">
        <f>SUM(N116:S116)</f>
        <v>121019.69</v>
      </c>
      <c r="U116" s="99"/>
    </row>
    <row r="117" spans="1:21" ht="12.7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99"/>
    </row>
    <row r="118" spans="1:21" ht="12.7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99"/>
    </row>
    <row r="119" spans="1:21" ht="12.75">
      <c r="A119" s="158" t="s">
        <v>238</v>
      </c>
      <c r="B119" s="158"/>
      <c r="C119" s="158"/>
      <c r="D119" s="158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99"/>
    </row>
    <row r="120" spans="1:21" ht="12.75">
      <c r="A120" s="188"/>
      <c r="B120" s="188"/>
      <c r="C120" s="188"/>
      <c r="D120" s="188"/>
      <c r="E120" s="188"/>
      <c r="F120" s="188"/>
      <c r="G120" s="188"/>
      <c r="H120" s="188"/>
      <c r="I120" s="188"/>
      <c r="J120" s="157"/>
      <c r="K120" s="159" t="s">
        <v>229</v>
      </c>
      <c r="L120" s="159" t="s">
        <v>30</v>
      </c>
      <c r="M120" s="182"/>
      <c r="N120" s="182"/>
      <c r="O120" s="188"/>
      <c r="P120" s="189"/>
      <c r="Q120" s="188"/>
      <c r="R120" s="188"/>
      <c r="S120" s="188"/>
      <c r="T120" s="157"/>
      <c r="U120" s="99"/>
    </row>
    <row r="121" spans="1:21" ht="12.75">
      <c r="A121" s="160" t="s">
        <v>22</v>
      </c>
      <c r="B121" s="160" t="s">
        <v>23</v>
      </c>
      <c r="C121" s="160" t="s">
        <v>33</v>
      </c>
      <c r="D121" s="160" t="s">
        <v>24</v>
      </c>
      <c r="E121" s="160" t="s">
        <v>25</v>
      </c>
      <c r="F121" s="160" t="s">
        <v>26</v>
      </c>
      <c r="G121" s="160" t="s">
        <v>27</v>
      </c>
      <c r="H121" s="160" t="s">
        <v>29</v>
      </c>
      <c r="I121" s="160" t="s">
        <v>12</v>
      </c>
      <c r="J121" s="162" t="s">
        <v>208</v>
      </c>
      <c r="K121" s="201" t="s">
        <v>32</v>
      </c>
      <c r="L121" s="163" t="s">
        <v>31</v>
      </c>
      <c r="M121" s="160" t="s">
        <v>16</v>
      </c>
      <c r="N121" s="160" t="s">
        <v>220</v>
      </c>
      <c r="O121" s="160" t="s">
        <v>28</v>
      </c>
      <c r="P121" s="164" t="s">
        <v>209</v>
      </c>
      <c r="Q121" s="160" t="s">
        <v>11</v>
      </c>
      <c r="R121" s="160" t="s">
        <v>296</v>
      </c>
      <c r="S121" s="160" t="s">
        <v>433</v>
      </c>
      <c r="T121" s="157"/>
      <c r="U121" s="99"/>
    </row>
    <row r="122" spans="1:21" ht="12.75">
      <c r="A122" s="172">
        <v>1</v>
      </c>
      <c r="B122" s="165">
        <v>115</v>
      </c>
      <c r="C122" s="165" t="s">
        <v>71</v>
      </c>
      <c r="D122" s="165" t="s">
        <v>82</v>
      </c>
      <c r="E122" s="165" t="s">
        <v>181</v>
      </c>
      <c r="F122" s="177">
        <v>1621.18</v>
      </c>
      <c r="G122" s="166">
        <v>0</v>
      </c>
      <c r="H122" s="177">
        <v>72.55</v>
      </c>
      <c r="I122" s="177">
        <v>13.69</v>
      </c>
      <c r="J122" s="166">
        <v>0</v>
      </c>
      <c r="K122" s="166">
        <v>0</v>
      </c>
      <c r="L122" s="166">
        <v>0</v>
      </c>
      <c r="M122" s="167">
        <f>SUM(F122:J122)</f>
        <v>1707.42</v>
      </c>
      <c r="N122" s="192">
        <f>SUM(F122:L122)*12+M122</f>
        <v>22196.46</v>
      </c>
      <c r="O122" s="177">
        <v>203.93</v>
      </c>
      <c r="P122" s="166">
        <v>0</v>
      </c>
      <c r="Q122" s="177">
        <v>45.8</v>
      </c>
      <c r="R122" s="177"/>
      <c r="S122" s="177"/>
      <c r="T122" s="168"/>
      <c r="U122" s="99"/>
    </row>
    <row r="123" spans="1:21" ht="12.75">
      <c r="A123" s="172" t="s">
        <v>219</v>
      </c>
      <c r="B123" s="165">
        <v>174</v>
      </c>
      <c r="C123" s="165" t="s">
        <v>214</v>
      </c>
      <c r="D123" s="165" t="s">
        <v>180</v>
      </c>
      <c r="E123" s="165" t="s">
        <v>182</v>
      </c>
      <c r="F123" s="166">
        <v>1012.77</v>
      </c>
      <c r="G123" s="166">
        <v>3.07</v>
      </c>
      <c r="H123" s="166">
        <v>20.89</v>
      </c>
      <c r="I123" s="166">
        <v>8.28</v>
      </c>
      <c r="J123" s="166">
        <v>0</v>
      </c>
      <c r="K123" s="166">
        <v>0</v>
      </c>
      <c r="L123" s="166">
        <v>0</v>
      </c>
      <c r="M123" s="167">
        <f>SUM(F123:J123)</f>
        <v>1045.01</v>
      </c>
      <c r="N123" s="192">
        <f>SUM(F123:L123)*12+M123</f>
        <v>13585.13</v>
      </c>
      <c r="O123" s="166">
        <v>91.58</v>
      </c>
      <c r="P123" s="166">
        <v>0</v>
      </c>
      <c r="Q123" s="166">
        <v>26.21</v>
      </c>
      <c r="R123" s="166"/>
      <c r="S123" s="166"/>
      <c r="T123" s="168"/>
      <c r="U123" s="99"/>
    </row>
    <row r="124" spans="1:21" ht="12.75">
      <c r="A124" s="165"/>
      <c r="B124" s="165"/>
      <c r="C124" s="165"/>
      <c r="D124" s="184" t="s">
        <v>241</v>
      </c>
      <c r="E124" s="185"/>
      <c r="F124" s="166">
        <f>SUM(F122:F123)</f>
        <v>2633.95</v>
      </c>
      <c r="G124" s="166">
        <f>SUM(G122:G123)</f>
        <v>3.07</v>
      </c>
      <c r="H124" s="166">
        <f>SUM(H122:H123)</f>
        <v>93.44</v>
      </c>
      <c r="I124" s="166">
        <f aca="true" t="shared" si="25" ref="I124:Q124">SUM(I122:I123)</f>
        <v>21.97</v>
      </c>
      <c r="J124" s="166">
        <f t="shared" si="25"/>
        <v>0</v>
      </c>
      <c r="K124" s="166">
        <f t="shared" si="25"/>
        <v>0</v>
      </c>
      <c r="L124" s="166">
        <f t="shared" si="25"/>
        <v>0</v>
      </c>
      <c r="M124" s="166">
        <f t="shared" si="25"/>
        <v>2752.4300000000003</v>
      </c>
      <c r="N124" s="166">
        <f t="shared" si="25"/>
        <v>35781.59</v>
      </c>
      <c r="O124" s="166">
        <f t="shared" si="25"/>
        <v>295.51</v>
      </c>
      <c r="P124" s="166">
        <f t="shared" si="25"/>
        <v>0</v>
      </c>
      <c r="Q124" s="166">
        <f t="shared" si="25"/>
        <v>72.00999999999999</v>
      </c>
      <c r="R124" s="166"/>
      <c r="S124" s="166"/>
      <c r="T124" s="168"/>
      <c r="U124" s="99"/>
    </row>
    <row r="125" spans="1:21" ht="12.75">
      <c r="A125" s="165"/>
      <c r="B125" s="165"/>
      <c r="C125" s="165"/>
      <c r="D125" s="196" t="s">
        <v>242</v>
      </c>
      <c r="E125" s="196"/>
      <c r="F125" s="166">
        <f aca="true" t="shared" si="26" ref="F125:L125">SUM(F124*12)</f>
        <v>31607.399999999998</v>
      </c>
      <c r="G125" s="166">
        <f t="shared" si="26"/>
        <v>36.839999999999996</v>
      </c>
      <c r="H125" s="166">
        <f t="shared" si="26"/>
        <v>1121.28</v>
      </c>
      <c r="I125" s="166">
        <f t="shared" si="26"/>
        <v>263.64</v>
      </c>
      <c r="J125" s="166">
        <f t="shared" si="26"/>
        <v>0</v>
      </c>
      <c r="K125" s="166">
        <f t="shared" si="26"/>
        <v>0</v>
      </c>
      <c r="L125" s="166">
        <f t="shared" si="26"/>
        <v>0</v>
      </c>
      <c r="M125" s="167">
        <v>2752.43</v>
      </c>
      <c r="N125" s="167">
        <f>SUM(F125:M125)</f>
        <v>35781.59</v>
      </c>
      <c r="O125" s="166">
        <f>SUM(O124*13)</f>
        <v>3841.63</v>
      </c>
      <c r="P125" s="166">
        <f>SUM(P124*13)</f>
        <v>0</v>
      </c>
      <c r="Q125" s="166">
        <f>SUM(Q124*12)</f>
        <v>864.1199999999999</v>
      </c>
      <c r="R125" s="166">
        <f>SUM(R122:R124)</f>
        <v>0</v>
      </c>
      <c r="S125" s="166"/>
      <c r="T125" s="186">
        <f>SUM(N125:S125)</f>
        <v>40487.34</v>
      </c>
      <c r="U125" s="99"/>
    </row>
    <row r="126" spans="1:21" ht="12.75">
      <c r="A126" s="190" t="s">
        <v>310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88"/>
      <c r="M126" s="182"/>
      <c r="N126" s="182"/>
      <c r="O126" s="157"/>
      <c r="P126" s="157"/>
      <c r="Q126" s="157"/>
      <c r="R126" s="157"/>
      <c r="S126" s="157"/>
      <c r="T126" s="157"/>
      <c r="U126" s="99"/>
    </row>
    <row r="127" spans="1:21" ht="12.7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99"/>
    </row>
    <row r="128" spans="1:21" ht="12.75">
      <c r="A128" s="158" t="s">
        <v>290</v>
      </c>
      <c r="B128" s="158"/>
      <c r="C128" s="158"/>
      <c r="D128" s="158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99"/>
    </row>
    <row r="129" spans="1:21" ht="12.75">
      <c r="A129" s="188"/>
      <c r="B129" s="188"/>
      <c r="C129" s="188"/>
      <c r="D129" s="188"/>
      <c r="E129" s="188"/>
      <c r="F129" s="188"/>
      <c r="G129" s="188"/>
      <c r="H129" s="188"/>
      <c r="I129" s="188"/>
      <c r="J129" s="157"/>
      <c r="K129" s="159" t="s">
        <v>229</v>
      </c>
      <c r="L129" s="159" t="s">
        <v>30</v>
      </c>
      <c r="M129" s="182"/>
      <c r="N129" s="182"/>
      <c r="O129" s="188"/>
      <c r="P129" s="189"/>
      <c r="Q129" s="188"/>
      <c r="R129" s="188"/>
      <c r="S129" s="188"/>
      <c r="T129" s="157"/>
      <c r="U129" s="99"/>
    </row>
    <row r="130" spans="1:21" ht="12.75">
      <c r="A130" s="160" t="s">
        <v>22</v>
      </c>
      <c r="B130" s="160" t="s">
        <v>23</v>
      </c>
      <c r="C130" s="160" t="s">
        <v>33</v>
      </c>
      <c r="D130" s="160" t="s">
        <v>24</v>
      </c>
      <c r="E130" s="160" t="s">
        <v>25</v>
      </c>
      <c r="F130" s="160" t="s">
        <v>26</v>
      </c>
      <c r="G130" s="160" t="s">
        <v>27</v>
      </c>
      <c r="H130" s="160" t="s">
        <v>29</v>
      </c>
      <c r="I130" s="160" t="s">
        <v>12</v>
      </c>
      <c r="J130" s="162" t="s">
        <v>208</v>
      </c>
      <c r="K130" s="201" t="s">
        <v>32</v>
      </c>
      <c r="L130" s="163" t="s">
        <v>31</v>
      </c>
      <c r="M130" s="160" t="s">
        <v>16</v>
      </c>
      <c r="N130" s="160" t="s">
        <v>220</v>
      </c>
      <c r="O130" s="160" t="s">
        <v>28</v>
      </c>
      <c r="P130" s="164" t="s">
        <v>209</v>
      </c>
      <c r="Q130" s="160" t="s">
        <v>11</v>
      </c>
      <c r="R130" s="160" t="s">
        <v>296</v>
      </c>
      <c r="S130" s="160" t="s">
        <v>433</v>
      </c>
      <c r="T130" s="157"/>
      <c r="U130" s="99"/>
    </row>
    <row r="131" spans="1:21" ht="12.75">
      <c r="A131" s="165">
        <v>1</v>
      </c>
      <c r="B131" s="165">
        <v>1010</v>
      </c>
      <c r="C131" s="165" t="s">
        <v>1</v>
      </c>
      <c r="D131" s="165" t="s">
        <v>123</v>
      </c>
      <c r="E131" s="165" t="s">
        <v>8</v>
      </c>
      <c r="F131" s="167">
        <v>1763.89</v>
      </c>
      <c r="G131" s="166">
        <v>0</v>
      </c>
      <c r="H131" s="166">
        <v>0</v>
      </c>
      <c r="I131" s="167">
        <v>13.23</v>
      </c>
      <c r="J131" s="166">
        <v>0</v>
      </c>
      <c r="K131" s="166">
        <v>0</v>
      </c>
      <c r="L131" s="166">
        <v>0</v>
      </c>
      <c r="M131" s="167">
        <f>SUM(F131:J131)</f>
        <v>1777.1200000000001</v>
      </c>
      <c r="N131" s="192">
        <f>SUM(F131:L131)*12+M131</f>
        <v>23102.56</v>
      </c>
      <c r="O131" s="166">
        <v>0</v>
      </c>
      <c r="P131" s="166">
        <v>0</v>
      </c>
      <c r="Q131" s="167">
        <v>51.9</v>
      </c>
      <c r="R131" s="167">
        <v>45.67</v>
      </c>
      <c r="S131" s="167"/>
      <c r="T131" s="168"/>
      <c r="U131" s="99"/>
    </row>
    <row r="132" spans="1:21" ht="12.75">
      <c r="A132" s="172">
        <v>2</v>
      </c>
      <c r="B132" s="165">
        <v>1009</v>
      </c>
      <c r="C132" s="165" t="s">
        <v>1</v>
      </c>
      <c r="D132" s="207" t="s">
        <v>99</v>
      </c>
      <c r="E132" s="207" t="s">
        <v>119</v>
      </c>
      <c r="F132" s="167">
        <v>1763.89</v>
      </c>
      <c r="G132" s="166">
        <v>0</v>
      </c>
      <c r="H132" s="166">
        <v>0</v>
      </c>
      <c r="I132" s="167">
        <v>13.23</v>
      </c>
      <c r="J132" s="166">
        <v>0</v>
      </c>
      <c r="K132" s="166">
        <f>SUM(K143:K143)</f>
        <v>0</v>
      </c>
      <c r="L132" s="166">
        <f>SUM(L143:L143)</f>
        <v>0</v>
      </c>
      <c r="M132" s="167">
        <f>SUM(F132:J132)</f>
        <v>1777.1200000000001</v>
      </c>
      <c r="N132" s="192">
        <f>SUM(F132:L132)*12+M132</f>
        <v>23102.56</v>
      </c>
      <c r="O132" s="166">
        <f>SUM(O143:O143)</f>
        <v>0</v>
      </c>
      <c r="P132" s="166">
        <f>SUM(P143:P143)</f>
        <v>0</v>
      </c>
      <c r="Q132" s="167">
        <v>51.9</v>
      </c>
      <c r="R132" s="167"/>
      <c r="S132" s="167"/>
      <c r="T132" s="168"/>
      <c r="U132" s="99"/>
    </row>
    <row r="133" spans="1:21" ht="12.75">
      <c r="A133" s="157"/>
      <c r="B133" s="165"/>
      <c r="C133" s="165"/>
      <c r="D133" s="184" t="s">
        <v>241</v>
      </c>
      <c r="E133" s="185"/>
      <c r="F133" s="166">
        <f>SUM(F131:F132)</f>
        <v>3527.78</v>
      </c>
      <c r="G133" s="166">
        <v>0</v>
      </c>
      <c r="H133" s="166">
        <v>0</v>
      </c>
      <c r="I133" s="166">
        <f>SUM(I131:I132)</f>
        <v>26.46</v>
      </c>
      <c r="J133" s="166">
        <v>0</v>
      </c>
      <c r="K133" s="166">
        <v>0</v>
      </c>
      <c r="L133" s="166">
        <v>0</v>
      </c>
      <c r="M133" s="167">
        <f>SUM(M131:M132)</f>
        <v>3554.2400000000002</v>
      </c>
      <c r="N133" s="166">
        <f>SUM(N131:N132)</f>
        <v>46205.12</v>
      </c>
      <c r="O133" s="166">
        <v>0</v>
      </c>
      <c r="P133" s="166">
        <f>SUM(P131:P132)</f>
        <v>0</v>
      </c>
      <c r="Q133" s="166">
        <f>SUM(Q131:Q132)</f>
        <v>103.8</v>
      </c>
      <c r="R133" s="166">
        <f>SUM(R131:R132)</f>
        <v>45.67</v>
      </c>
      <c r="S133" s="166"/>
      <c r="T133" s="168"/>
      <c r="U133" s="99"/>
    </row>
    <row r="134" spans="1:21" ht="12.75">
      <c r="A134" s="165"/>
      <c r="B134" s="165"/>
      <c r="C134" s="165"/>
      <c r="D134" s="196" t="s">
        <v>242</v>
      </c>
      <c r="E134" s="196"/>
      <c r="F134" s="166">
        <f>SUM(F133*12)</f>
        <v>42333.36</v>
      </c>
      <c r="G134" s="166">
        <f aca="true" t="shared" si="27" ref="G134:L134">SUM(G133*12)</f>
        <v>0</v>
      </c>
      <c r="H134" s="166">
        <f t="shared" si="27"/>
        <v>0</v>
      </c>
      <c r="I134" s="166">
        <f t="shared" si="27"/>
        <v>317.52</v>
      </c>
      <c r="J134" s="166">
        <f t="shared" si="27"/>
        <v>0</v>
      </c>
      <c r="K134" s="166">
        <f t="shared" si="27"/>
        <v>0</v>
      </c>
      <c r="L134" s="166">
        <f t="shared" si="27"/>
        <v>0</v>
      </c>
      <c r="M134" s="166">
        <v>3554.24</v>
      </c>
      <c r="N134" s="166">
        <f>SUM(F134:M134)</f>
        <v>46205.119999999995</v>
      </c>
      <c r="O134" s="166">
        <f>SUM(O133*13)</f>
        <v>0</v>
      </c>
      <c r="P134" s="166">
        <f>SUM(P133*13)</f>
        <v>0</v>
      </c>
      <c r="Q134" s="166">
        <f>SUM(Q133*12)</f>
        <v>1245.6</v>
      </c>
      <c r="R134" s="166">
        <f>SUM(R133*12)</f>
        <v>548.04</v>
      </c>
      <c r="S134" s="166"/>
      <c r="T134" s="186">
        <f>SUM(N134:S134)</f>
        <v>47998.759999999995</v>
      </c>
      <c r="U134" s="99"/>
    </row>
    <row r="135" spans="1:21" ht="12.7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99"/>
    </row>
    <row r="136" spans="1:21" ht="12.7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99"/>
    </row>
    <row r="137" spans="1:21" ht="12.7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99"/>
    </row>
    <row r="138" spans="1:21" ht="12.7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99"/>
    </row>
    <row r="139" spans="1:21" ht="12.7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99"/>
    </row>
    <row r="140" spans="1:21" ht="12.75">
      <c r="A140" s="209" t="s">
        <v>272</v>
      </c>
      <c r="B140" s="190"/>
      <c r="C140" s="190"/>
      <c r="D140" s="189"/>
      <c r="E140" s="158"/>
      <c r="F140" s="158"/>
      <c r="G140" s="158"/>
      <c r="H140" s="157"/>
      <c r="I140" s="157"/>
      <c r="J140" s="157"/>
      <c r="K140" s="157"/>
      <c r="L140" s="157"/>
      <c r="M140" s="182"/>
      <c r="N140" s="182"/>
      <c r="O140" s="158"/>
      <c r="P140" s="157"/>
      <c r="Q140" s="157"/>
      <c r="R140" s="157"/>
      <c r="S140" s="157"/>
      <c r="T140" s="157"/>
      <c r="U140" s="99"/>
    </row>
    <row r="141" spans="1:21" ht="12.75">
      <c r="A141" s="188"/>
      <c r="B141" s="188"/>
      <c r="C141" s="188"/>
      <c r="D141" s="188"/>
      <c r="E141" s="188"/>
      <c r="F141" s="188"/>
      <c r="G141" s="188"/>
      <c r="H141" s="188"/>
      <c r="I141" s="189"/>
      <c r="J141" s="157"/>
      <c r="K141" s="159" t="s">
        <v>229</v>
      </c>
      <c r="L141" s="159" t="s">
        <v>30</v>
      </c>
      <c r="M141" s="210"/>
      <c r="N141" s="210"/>
      <c r="O141" s="188"/>
      <c r="P141" s="189"/>
      <c r="Q141" s="188"/>
      <c r="R141" s="188"/>
      <c r="S141" s="188"/>
      <c r="T141" s="157"/>
      <c r="U141" s="99"/>
    </row>
    <row r="142" spans="1:21" ht="12.75">
      <c r="A142" s="160" t="s">
        <v>22</v>
      </c>
      <c r="B142" s="160" t="s">
        <v>23</v>
      </c>
      <c r="C142" s="160" t="s">
        <v>33</v>
      </c>
      <c r="D142" s="160" t="s">
        <v>24</v>
      </c>
      <c r="E142" s="160" t="s">
        <v>25</v>
      </c>
      <c r="F142" s="160" t="s">
        <v>26</v>
      </c>
      <c r="G142" s="160" t="s">
        <v>27</v>
      </c>
      <c r="H142" s="160" t="s">
        <v>29</v>
      </c>
      <c r="I142" s="160" t="s">
        <v>12</v>
      </c>
      <c r="J142" s="162" t="s">
        <v>208</v>
      </c>
      <c r="K142" s="201" t="s">
        <v>32</v>
      </c>
      <c r="L142" s="163" t="s">
        <v>31</v>
      </c>
      <c r="M142" s="160" t="s">
        <v>16</v>
      </c>
      <c r="N142" s="160" t="s">
        <v>220</v>
      </c>
      <c r="O142" s="160" t="s">
        <v>28</v>
      </c>
      <c r="P142" s="164" t="s">
        <v>209</v>
      </c>
      <c r="Q142" s="160" t="s">
        <v>11</v>
      </c>
      <c r="R142" s="160" t="s">
        <v>296</v>
      </c>
      <c r="S142" s="160" t="s">
        <v>433</v>
      </c>
      <c r="T142" s="157"/>
      <c r="U142" s="99"/>
    </row>
    <row r="143" spans="1:21" ht="12.75">
      <c r="A143" s="172" t="s">
        <v>228</v>
      </c>
      <c r="B143" s="165">
        <v>1022</v>
      </c>
      <c r="C143" s="165" t="s">
        <v>1</v>
      </c>
      <c r="D143" s="165" t="s">
        <v>239</v>
      </c>
      <c r="E143" s="165" t="s">
        <v>7</v>
      </c>
      <c r="F143" s="167">
        <v>1322.92</v>
      </c>
      <c r="G143" s="166">
        <v>0</v>
      </c>
      <c r="H143" s="166">
        <v>0</v>
      </c>
      <c r="I143" s="205">
        <v>9.93</v>
      </c>
      <c r="J143" s="166">
        <v>0</v>
      </c>
      <c r="K143" s="166">
        <v>0</v>
      </c>
      <c r="L143" s="166">
        <v>0</v>
      </c>
      <c r="M143" s="167">
        <f>SUM(F143:J143)</f>
        <v>1332.8500000000001</v>
      </c>
      <c r="N143" s="192">
        <f>SUM(F143:L143)*12+M143</f>
        <v>17327.05</v>
      </c>
      <c r="O143" s="166">
        <v>0</v>
      </c>
      <c r="P143" s="166">
        <v>0</v>
      </c>
      <c r="Q143" s="206">
        <v>38.92</v>
      </c>
      <c r="R143" s="160"/>
      <c r="S143" s="160"/>
      <c r="T143" s="168"/>
      <c r="U143" s="99"/>
    </row>
    <row r="144" spans="1:21" ht="12.75">
      <c r="A144" s="165"/>
      <c r="B144" s="165"/>
      <c r="C144" s="165"/>
      <c r="D144" s="183" t="s">
        <v>260</v>
      </c>
      <c r="E144" s="175"/>
      <c r="F144" s="166">
        <v>0</v>
      </c>
      <c r="G144" s="166">
        <v>0</v>
      </c>
      <c r="H144" s="166">
        <v>0</v>
      </c>
      <c r="I144" s="166">
        <v>0</v>
      </c>
      <c r="J144" s="166">
        <v>0</v>
      </c>
      <c r="K144" s="166">
        <v>0</v>
      </c>
      <c r="L144" s="166">
        <v>0</v>
      </c>
      <c r="M144" s="167">
        <f>SUM(F144:J144)</f>
        <v>0</v>
      </c>
      <c r="N144" s="166">
        <v>0</v>
      </c>
      <c r="O144" s="166">
        <v>0</v>
      </c>
      <c r="P144" s="193">
        <v>1230.77</v>
      </c>
      <c r="Q144" s="166">
        <v>0</v>
      </c>
      <c r="R144" s="166"/>
      <c r="S144" s="166"/>
      <c r="T144" s="168"/>
      <c r="U144" s="99"/>
    </row>
    <row r="145" spans="1:21" ht="12.75">
      <c r="A145" s="165"/>
      <c r="B145" s="165"/>
      <c r="C145" s="165"/>
      <c r="D145" s="184" t="s">
        <v>241</v>
      </c>
      <c r="E145" s="185"/>
      <c r="F145" s="167">
        <f>SUM(F143:F144)</f>
        <v>1322.92</v>
      </c>
      <c r="G145" s="166">
        <v>0</v>
      </c>
      <c r="H145" s="166">
        <v>0</v>
      </c>
      <c r="I145" s="167">
        <f>SUM(I143:I143)</f>
        <v>9.93</v>
      </c>
      <c r="J145" s="166">
        <v>0</v>
      </c>
      <c r="K145" s="166">
        <f>SUM(K143:K143)</f>
        <v>0</v>
      </c>
      <c r="L145" s="166">
        <f>SUM(L143:L143)</f>
        <v>0</v>
      </c>
      <c r="M145" s="167">
        <f>SUM(M143:M144)</f>
        <v>1332.8500000000001</v>
      </c>
      <c r="N145" s="192">
        <f>SUM(N143:N143)</f>
        <v>17327.05</v>
      </c>
      <c r="O145" s="166">
        <f>SUM(O132*13)</f>
        <v>0</v>
      </c>
      <c r="P145" s="166">
        <f>SUM(P143:P144)</f>
        <v>1230.77</v>
      </c>
      <c r="Q145" s="167">
        <f>SUM(Q143:Q144)</f>
        <v>38.92</v>
      </c>
      <c r="R145" s="167"/>
      <c r="S145" s="167"/>
      <c r="T145" s="168"/>
      <c r="U145" s="99"/>
    </row>
    <row r="146" spans="1:21" ht="12.75">
      <c r="A146" s="165"/>
      <c r="B146" s="165"/>
      <c r="C146" s="165"/>
      <c r="D146" s="196" t="s">
        <v>242</v>
      </c>
      <c r="E146" s="196"/>
      <c r="F146" s="166">
        <f>SUM(F145*12)</f>
        <v>15875.04</v>
      </c>
      <c r="G146" s="166">
        <v>0</v>
      </c>
      <c r="H146" s="166">
        <v>0</v>
      </c>
      <c r="I146" s="166">
        <f>SUM(I145*12)</f>
        <v>119.16</v>
      </c>
      <c r="J146" s="166">
        <v>0</v>
      </c>
      <c r="K146" s="166">
        <f>SUM(K145*12)</f>
        <v>0</v>
      </c>
      <c r="L146" s="166">
        <f>SUM(L145*12)</f>
        <v>0</v>
      </c>
      <c r="M146" s="166">
        <v>1332.85</v>
      </c>
      <c r="N146" s="167">
        <f>SUM(F146:M146)</f>
        <v>17327.05</v>
      </c>
      <c r="O146" s="166">
        <f>SUM(O145*13)</f>
        <v>0</v>
      </c>
      <c r="P146" s="166">
        <f>SUM(P145*13)</f>
        <v>16000.01</v>
      </c>
      <c r="Q146" s="166">
        <f>SUM(Q145*12)</f>
        <v>467.04</v>
      </c>
      <c r="R146" s="166">
        <f>SUM(R143:R145)</f>
        <v>0</v>
      </c>
      <c r="S146" s="166"/>
      <c r="T146" s="186">
        <f>SUM(N146:S146)</f>
        <v>33794.1</v>
      </c>
      <c r="U146" s="99"/>
    </row>
    <row r="147" spans="1:21" ht="12.75">
      <c r="A147" s="190" t="s">
        <v>314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99"/>
    </row>
    <row r="148" spans="1:21" ht="12.7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99"/>
    </row>
    <row r="149" spans="1:21" ht="12.75">
      <c r="A149" s="188"/>
      <c r="B149" s="188"/>
      <c r="C149" s="188"/>
      <c r="D149" s="188"/>
      <c r="E149" s="188"/>
      <c r="F149" s="188"/>
      <c r="G149" s="188"/>
      <c r="H149" s="188"/>
      <c r="I149" s="189"/>
      <c r="J149" s="157"/>
      <c r="K149" s="159" t="s">
        <v>229</v>
      </c>
      <c r="L149" s="159" t="s">
        <v>30</v>
      </c>
      <c r="M149" s="182"/>
      <c r="N149" s="182"/>
      <c r="O149" s="188"/>
      <c r="P149" s="189"/>
      <c r="Q149" s="188"/>
      <c r="R149" s="188"/>
      <c r="S149" s="188"/>
      <c r="T149" s="157"/>
      <c r="U149" s="99"/>
    </row>
    <row r="150" spans="1:21" ht="12.75">
      <c r="A150" s="160" t="s">
        <v>22</v>
      </c>
      <c r="B150" s="160" t="s">
        <v>23</v>
      </c>
      <c r="C150" s="160" t="s">
        <v>33</v>
      </c>
      <c r="D150" s="160" t="s">
        <v>24</v>
      </c>
      <c r="E150" s="160" t="s">
        <v>25</v>
      </c>
      <c r="F150" s="160" t="s">
        <v>26</v>
      </c>
      <c r="G150" s="160" t="s">
        <v>27</v>
      </c>
      <c r="H150" s="160" t="s">
        <v>29</v>
      </c>
      <c r="I150" s="160" t="s">
        <v>12</v>
      </c>
      <c r="J150" s="162" t="s">
        <v>208</v>
      </c>
      <c r="K150" s="201" t="s">
        <v>32</v>
      </c>
      <c r="L150" s="163" t="s">
        <v>31</v>
      </c>
      <c r="M150" s="206" t="s">
        <v>16</v>
      </c>
      <c r="N150" s="160" t="s">
        <v>220</v>
      </c>
      <c r="O150" s="160" t="s">
        <v>28</v>
      </c>
      <c r="P150" s="164" t="s">
        <v>209</v>
      </c>
      <c r="Q150" s="160" t="s">
        <v>11</v>
      </c>
      <c r="R150" s="160" t="s">
        <v>296</v>
      </c>
      <c r="S150" s="160" t="s">
        <v>433</v>
      </c>
      <c r="T150" s="157"/>
      <c r="U150" s="99"/>
    </row>
    <row r="151" spans="1:21" ht="12.75">
      <c r="A151" s="172" t="s">
        <v>228</v>
      </c>
      <c r="B151" s="172">
        <v>95</v>
      </c>
      <c r="C151" s="165" t="s">
        <v>194</v>
      </c>
      <c r="D151" s="165" t="s">
        <v>36</v>
      </c>
      <c r="E151" s="165" t="s">
        <v>48</v>
      </c>
      <c r="F151" s="166">
        <v>718.53</v>
      </c>
      <c r="G151" s="166">
        <v>0</v>
      </c>
      <c r="H151" s="166">
        <v>40.36</v>
      </c>
      <c r="I151" s="166">
        <v>5.88</v>
      </c>
      <c r="J151" s="166">
        <v>0</v>
      </c>
      <c r="K151" s="166">
        <v>0</v>
      </c>
      <c r="L151" s="166">
        <v>2.68</v>
      </c>
      <c r="M151" s="167">
        <f>SUM(F151:J151)</f>
        <v>764.77</v>
      </c>
      <c r="N151" s="192">
        <f>SUM(F151:L151)*12+M151</f>
        <v>9974.17</v>
      </c>
      <c r="O151" s="166">
        <v>65.17</v>
      </c>
      <c r="P151" s="193">
        <v>0</v>
      </c>
      <c r="Q151" s="166">
        <v>19.66</v>
      </c>
      <c r="R151" s="166"/>
      <c r="S151" s="166"/>
      <c r="T151" s="168"/>
      <c r="U151" s="99"/>
    </row>
    <row r="152" spans="1:21" ht="12.75">
      <c r="A152" s="172" t="s">
        <v>219</v>
      </c>
      <c r="B152" s="172">
        <v>89</v>
      </c>
      <c r="C152" s="165" t="s">
        <v>214</v>
      </c>
      <c r="D152" s="165" t="s">
        <v>60</v>
      </c>
      <c r="E152" s="165" t="s">
        <v>169</v>
      </c>
      <c r="F152" s="166">
        <v>759.58</v>
      </c>
      <c r="G152" s="165">
        <v>2.31</v>
      </c>
      <c r="H152" s="166">
        <v>30.07</v>
      </c>
      <c r="I152" s="165">
        <v>6.21</v>
      </c>
      <c r="J152" s="166">
        <v>0</v>
      </c>
      <c r="K152" s="166">
        <v>0</v>
      </c>
      <c r="L152" s="166">
        <v>0</v>
      </c>
      <c r="M152" s="167">
        <f>SUM(F152:J152)</f>
        <v>798.1700000000001</v>
      </c>
      <c r="N152" s="192">
        <f>SUM(F152:L152)*12+M152</f>
        <v>10376.210000000001</v>
      </c>
      <c r="O152" s="166">
        <v>68.69</v>
      </c>
      <c r="P152" s="193">
        <v>0</v>
      </c>
      <c r="Q152" s="166">
        <v>19.66</v>
      </c>
      <c r="R152" s="166"/>
      <c r="S152" s="166"/>
      <c r="T152" s="168"/>
      <c r="U152" s="99"/>
    </row>
    <row r="153" spans="1:21" ht="12.75">
      <c r="A153" s="172" t="s">
        <v>5</v>
      </c>
      <c r="B153" s="172">
        <v>220</v>
      </c>
      <c r="C153" s="165" t="s">
        <v>193</v>
      </c>
      <c r="D153" s="165" t="s">
        <v>40</v>
      </c>
      <c r="E153" s="165" t="s">
        <v>54</v>
      </c>
      <c r="F153" s="166">
        <v>1350.98</v>
      </c>
      <c r="G153" s="166">
        <v>0</v>
      </c>
      <c r="H153" s="166">
        <v>0</v>
      </c>
      <c r="I153" s="166">
        <v>11</v>
      </c>
      <c r="J153" s="166">
        <v>0</v>
      </c>
      <c r="K153" s="166">
        <v>0</v>
      </c>
      <c r="L153" s="166">
        <v>0</v>
      </c>
      <c r="M153" s="167">
        <f>SUM(F153:J153)</f>
        <v>1361.98</v>
      </c>
      <c r="N153" s="192">
        <f>SUM(F153:L153)*12+M153</f>
        <v>17705.74</v>
      </c>
      <c r="O153" s="166">
        <v>115.69</v>
      </c>
      <c r="P153" s="193">
        <v>0</v>
      </c>
      <c r="Q153" s="166">
        <v>38.17</v>
      </c>
      <c r="R153" s="166"/>
      <c r="S153" s="166"/>
      <c r="T153" s="168"/>
      <c r="U153" s="99"/>
    </row>
    <row r="154" spans="1:21" ht="12.75">
      <c r="A154" s="165"/>
      <c r="B154" s="165"/>
      <c r="C154" s="165"/>
      <c r="D154" s="184" t="s">
        <v>241</v>
      </c>
      <c r="E154" s="185"/>
      <c r="F154" s="166">
        <f>SUM(F151:F153)</f>
        <v>2829.09</v>
      </c>
      <c r="G154" s="166">
        <f aca="true" t="shared" si="28" ref="G154:Q154">SUM(G151:G153)</f>
        <v>2.31</v>
      </c>
      <c r="H154" s="166">
        <f t="shared" si="28"/>
        <v>70.43</v>
      </c>
      <c r="I154" s="166">
        <f t="shared" si="28"/>
        <v>23.09</v>
      </c>
      <c r="J154" s="166">
        <f t="shared" si="28"/>
        <v>0</v>
      </c>
      <c r="K154" s="166">
        <f t="shared" si="28"/>
        <v>0</v>
      </c>
      <c r="L154" s="166">
        <f t="shared" si="28"/>
        <v>2.68</v>
      </c>
      <c r="M154" s="166">
        <f t="shared" si="28"/>
        <v>2924.92</v>
      </c>
      <c r="N154" s="166">
        <f>SUM(N151:N153)</f>
        <v>38056.12</v>
      </c>
      <c r="O154" s="166">
        <f t="shared" si="28"/>
        <v>249.55</v>
      </c>
      <c r="P154" s="166">
        <f t="shared" si="28"/>
        <v>0</v>
      </c>
      <c r="Q154" s="166">
        <f t="shared" si="28"/>
        <v>77.49000000000001</v>
      </c>
      <c r="R154" s="166">
        <f>SUM(R151:R153)</f>
        <v>0</v>
      </c>
      <c r="S154" s="166"/>
      <c r="T154" s="168"/>
      <c r="U154" s="99"/>
    </row>
    <row r="155" spans="1:21" ht="12.75">
      <c r="A155" s="165"/>
      <c r="B155" s="165"/>
      <c r="C155" s="165"/>
      <c r="D155" s="196" t="s">
        <v>242</v>
      </c>
      <c r="E155" s="196"/>
      <c r="F155" s="166">
        <f>SUM(F154*12)</f>
        <v>33949.08</v>
      </c>
      <c r="G155" s="166">
        <f aca="true" t="shared" si="29" ref="G155:L155">SUM(G154*12)</f>
        <v>27.72</v>
      </c>
      <c r="H155" s="166">
        <f t="shared" si="29"/>
        <v>845.1600000000001</v>
      </c>
      <c r="I155" s="166">
        <f t="shared" si="29"/>
        <v>277.08</v>
      </c>
      <c r="J155" s="166">
        <f t="shared" si="29"/>
        <v>0</v>
      </c>
      <c r="K155" s="166">
        <f t="shared" si="29"/>
        <v>0</v>
      </c>
      <c r="L155" s="166">
        <f t="shared" si="29"/>
        <v>32.160000000000004</v>
      </c>
      <c r="M155" s="166">
        <v>2924.92</v>
      </c>
      <c r="N155" s="187">
        <f>SUM(F155:M155)</f>
        <v>38056.12000000001</v>
      </c>
      <c r="O155" s="166">
        <f>SUM(O154*13)</f>
        <v>3244.15</v>
      </c>
      <c r="P155" s="166">
        <f>SUM(P154*13)</f>
        <v>0</v>
      </c>
      <c r="Q155" s="166">
        <f>SUM(Q154*12)</f>
        <v>929.8800000000001</v>
      </c>
      <c r="R155" s="166">
        <f>SUM(R154*12)</f>
        <v>0</v>
      </c>
      <c r="S155" s="166"/>
      <c r="T155" s="186">
        <f>SUM(N155:S155)</f>
        <v>42230.15000000001</v>
      </c>
      <c r="U155" s="99"/>
    </row>
    <row r="156" spans="1:21" ht="12.75">
      <c r="A156" s="232" t="s">
        <v>301</v>
      </c>
      <c r="B156" s="190"/>
      <c r="C156" s="190"/>
      <c r="D156" s="211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99"/>
    </row>
    <row r="157" spans="1:21" ht="12.75">
      <c r="A157" s="232" t="s">
        <v>302</v>
      </c>
      <c r="B157" s="190"/>
      <c r="C157" s="190"/>
      <c r="D157" s="211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99"/>
    </row>
    <row r="158" spans="1:21" ht="12.75">
      <c r="A158" s="158" t="s">
        <v>224</v>
      </c>
      <c r="B158" s="158"/>
      <c r="C158" s="158"/>
      <c r="D158" s="158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210"/>
      <c r="U158" s="99"/>
    </row>
    <row r="159" spans="1:21" ht="12.75">
      <c r="A159" s="188"/>
      <c r="B159" s="188"/>
      <c r="C159" s="188"/>
      <c r="D159" s="188"/>
      <c r="E159" s="188"/>
      <c r="F159" s="188"/>
      <c r="G159" s="188"/>
      <c r="H159" s="188"/>
      <c r="I159" s="212"/>
      <c r="J159" s="157"/>
      <c r="K159" s="159" t="s">
        <v>229</v>
      </c>
      <c r="L159" s="159" t="s">
        <v>30</v>
      </c>
      <c r="M159" s="182"/>
      <c r="N159" s="182"/>
      <c r="O159" s="188"/>
      <c r="P159" s="189"/>
      <c r="Q159" s="188"/>
      <c r="R159" s="188"/>
      <c r="S159" s="188"/>
      <c r="T159" s="157"/>
      <c r="U159" s="99"/>
    </row>
    <row r="160" spans="1:21" ht="12.75">
      <c r="A160" s="160" t="s">
        <v>22</v>
      </c>
      <c r="B160" s="160" t="s">
        <v>23</v>
      </c>
      <c r="C160" s="160" t="s">
        <v>33</v>
      </c>
      <c r="D160" s="160" t="s">
        <v>24</v>
      </c>
      <c r="E160" s="160" t="s">
        <v>25</v>
      </c>
      <c r="F160" s="160" t="s">
        <v>26</v>
      </c>
      <c r="G160" s="160" t="s">
        <v>27</v>
      </c>
      <c r="H160" s="160" t="s">
        <v>29</v>
      </c>
      <c r="I160" s="163" t="s">
        <v>12</v>
      </c>
      <c r="J160" s="162" t="s">
        <v>208</v>
      </c>
      <c r="K160" s="201" t="s">
        <v>32</v>
      </c>
      <c r="L160" s="163" t="s">
        <v>31</v>
      </c>
      <c r="M160" s="160" t="s">
        <v>16</v>
      </c>
      <c r="N160" s="160" t="s">
        <v>220</v>
      </c>
      <c r="O160" s="160" t="s">
        <v>28</v>
      </c>
      <c r="P160" s="164" t="s">
        <v>209</v>
      </c>
      <c r="Q160" s="160" t="s">
        <v>11</v>
      </c>
      <c r="R160" s="160" t="s">
        <v>296</v>
      </c>
      <c r="S160" s="160" t="s">
        <v>433</v>
      </c>
      <c r="T160" s="157"/>
      <c r="U160" s="99"/>
    </row>
    <row r="161" spans="1:21" ht="12.75">
      <c r="A161" s="165">
        <v>1</v>
      </c>
      <c r="B161" s="165">
        <v>110</v>
      </c>
      <c r="C161" s="165" t="s">
        <v>0</v>
      </c>
      <c r="D161" s="165" t="s">
        <v>165</v>
      </c>
      <c r="E161" s="165" t="s">
        <v>167</v>
      </c>
      <c r="F161" s="167">
        <v>1437.06</v>
      </c>
      <c r="G161" s="166">
        <v>0</v>
      </c>
      <c r="H161" s="167">
        <v>114.75</v>
      </c>
      <c r="I161" s="167">
        <v>12.42</v>
      </c>
      <c r="J161" s="166">
        <v>0</v>
      </c>
      <c r="K161" s="166">
        <v>0</v>
      </c>
      <c r="L161" s="166">
        <v>5.37</v>
      </c>
      <c r="M161" s="167">
        <f>SUM(F161:J161)</f>
        <v>1564.23</v>
      </c>
      <c r="N161" s="192">
        <f>SUM(F161:L161)*12+M161</f>
        <v>20399.429999999997</v>
      </c>
      <c r="O161" s="167">
        <v>219.47</v>
      </c>
      <c r="P161" s="166">
        <v>0</v>
      </c>
      <c r="Q161" s="167">
        <v>39.31</v>
      </c>
      <c r="R161" s="167">
        <v>163</v>
      </c>
      <c r="S161" s="167"/>
      <c r="T161" s="168"/>
      <c r="U161" s="99"/>
    </row>
    <row r="162" spans="1:21" ht="12.75">
      <c r="A162" s="165">
        <v>2</v>
      </c>
      <c r="B162" s="165">
        <v>93</v>
      </c>
      <c r="C162" s="165" t="s">
        <v>71</v>
      </c>
      <c r="D162" s="165" t="s">
        <v>124</v>
      </c>
      <c r="E162" s="165" t="s">
        <v>157</v>
      </c>
      <c r="F162" s="166">
        <v>1621.18</v>
      </c>
      <c r="G162" s="166">
        <v>0</v>
      </c>
      <c r="H162" s="166">
        <v>66.91</v>
      </c>
      <c r="I162" s="166">
        <v>13.69</v>
      </c>
      <c r="J162" s="166">
        <v>0</v>
      </c>
      <c r="K162" s="166">
        <v>0</v>
      </c>
      <c r="L162" s="166">
        <v>0</v>
      </c>
      <c r="M162" s="167">
        <f>SUM(F162:J162)</f>
        <v>1701.7800000000002</v>
      </c>
      <c r="N162" s="192">
        <f>SUM(F162:L162)*12+M162</f>
        <v>22123.14</v>
      </c>
      <c r="O162" s="166">
        <v>203.93</v>
      </c>
      <c r="P162" s="166">
        <v>0</v>
      </c>
      <c r="Q162" s="166">
        <v>45.8</v>
      </c>
      <c r="R162" s="166"/>
      <c r="S162" s="166"/>
      <c r="T162" s="168"/>
      <c r="U162" s="99"/>
    </row>
    <row r="163" spans="1:21" ht="12.75">
      <c r="A163" s="165">
        <v>3</v>
      </c>
      <c r="B163" s="165">
        <v>99</v>
      </c>
      <c r="C163" s="165" t="s">
        <v>214</v>
      </c>
      <c r="D163" s="165" t="s">
        <v>133</v>
      </c>
      <c r="E163" s="165" t="s">
        <v>20</v>
      </c>
      <c r="F163" s="166">
        <v>1519.16</v>
      </c>
      <c r="G163" s="166">
        <v>4.61</v>
      </c>
      <c r="H163" s="166">
        <v>65.18</v>
      </c>
      <c r="I163" s="166">
        <v>12.42</v>
      </c>
      <c r="J163" s="166">
        <v>0</v>
      </c>
      <c r="K163" s="166">
        <v>0</v>
      </c>
      <c r="L163" s="166">
        <v>0</v>
      </c>
      <c r="M163" s="167">
        <f>SUM(F163:J163)</f>
        <v>1601.3700000000001</v>
      </c>
      <c r="N163" s="192">
        <f>SUM(F163:L163)*12+M163</f>
        <v>20817.81</v>
      </c>
      <c r="O163" s="166">
        <v>137.37</v>
      </c>
      <c r="P163" s="166">
        <v>0</v>
      </c>
      <c r="Q163" s="166">
        <v>39.31</v>
      </c>
      <c r="R163" s="166"/>
      <c r="S163" s="166"/>
      <c r="T163" s="168"/>
      <c r="U163" s="99"/>
    </row>
    <row r="164" spans="1:21" ht="12.75">
      <c r="A164" s="165"/>
      <c r="B164" s="165"/>
      <c r="C164" s="165"/>
      <c r="D164" s="184" t="s">
        <v>241</v>
      </c>
      <c r="E164" s="185"/>
      <c r="F164" s="166">
        <f aca="true" t="shared" si="30" ref="F164:R164">SUM(F161:F163)</f>
        <v>4577.4</v>
      </c>
      <c r="G164" s="166">
        <f t="shared" si="30"/>
        <v>4.61</v>
      </c>
      <c r="H164" s="166">
        <f t="shared" si="30"/>
        <v>246.84</v>
      </c>
      <c r="I164" s="166">
        <f t="shared" si="30"/>
        <v>38.53</v>
      </c>
      <c r="J164" s="166">
        <f t="shared" si="30"/>
        <v>0</v>
      </c>
      <c r="K164" s="166">
        <f t="shared" si="30"/>
        <v>0</v>
      </c>
      <c r="L164" s="166">
        <f t="shared" si="30"/>
        <v>5.37</v>
      </c>
      <c r="M164" s="166">
        <f>SUM(M161:M163)</f>
        <v>4867.38</v>
      </c>
      <c r="N164" s="166">
        <f>SUM(N161:N163)</f>
        <v>63340.37999999999</v>
      </c>
      <c r="O164" s="166">
        <f t="shared" si="30"/>
        <v>560.77</v>
      </c>
      <c r="P164" s="166">
        <f t="shared" si="30"/>
        <v>0</v>
      </c>
      <c r="Q164" s="166">
        <f t="shared" si="30"/>
        <v>124.42</v>
      </c>
      <c r="R164" s="166">
        <f t="shared" si="30"/>
        <v>163</v>
      </c>
      <c r="S164" s="166"/>
      <c r="T164" s="168"/>
      <c r="U164" s="99"/>
    </row>
    <row r="165" spans="1:21" ht="12.75">
      <c r="A165" s="165"/>
      <c r="B165" s="165"/>
      <c r="C165" s="165"/>
      <c r="D165" s="196" t="s">
        <v>242</v>
      </c>
      <c r="E165" s="196"/>
      <c r="F165" s="166">
        <f>SUM(F164*12)</f>
        <v>54928.799999999996</v>
      </c>
      <c r="G165" s="166">
        <f aca="true" t="shared" si="31" ref="G165:L165">SUM(G164*12)</f>
        <v>55.32000000000001</v>
      </c>
      <c r="H165" s="166">
        <f t="shared" si="31"/>
        <v>2962.08</v>
      </c>
      <c r="I165" s="166">
        <f t="shared" si="31"/>
        <v>462.36</v>
      </c>
      <c r="J165" s="166">
        <f t="shared" si="31"/>
        <v>0</v>
      </c>
      <c r="K165" s="166">
        <f t="shared" si="31"/>
        <v>0</v>
      </c>
      <c r="L165" s="166">
        <f t="shared" si="31"/>
        <v>64.44</v>
      </c>
      <c r="M165" s="166">
        <v>4867.38</v>
      </c>
      <c r="N165" s="166">
        <f>SUM(F165:M165)</f>
        <v>63340.38</v>
      </c>
      <c r="O165" s="166">
        <f>SUM(O164*13)</f>
        <v>7290.01</v>
      </c>
      <c r="P165" s="166">
        <f>SUM(P164*13)</f>
        <v>0</v>
      </c>
      <c r="Q165" s="166">
        <f>SUM(Q164*12)</f>
        <v>1493.04</v>
      </c>
      <c r="R165" s="166">
        <f>SUM(R164*12)</f>
        <v>1956</v>
      </c>
      <c r="S165" s="166"/>
      <c r="T165" s="186">
        <f>SUM(N165:S165)</f>
        <v>74079.43</v>
      </c>
      <c r="U165" s="99"/>
    </row>
    <row r="166" spans="1:21" ht="12.7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99"/>
    </row>
    <row r="167" spans="1:21" ht="12.7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99"/>
    </row>
    <row r="168" spans="1:21" ht="12.7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99"/>
    </row>
    <row r="169" spans="1:21" ht="12.75">
      <c r="A169" s="158" t="s">
        <v>225</v>
      </c>
      <c r="B169" s="158"/>
      <c r="C169" s="158"/>
      <c r="D169" s="158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99"/>
    </row>
    <row r="170" spans="1:21" ht="12.75">
      <c r="A170" s="188"/>
      <c r="B170" s="188"/>
      <c r="C170" s="188"/>
      <c r="D170" s="188"/>
      <c r="E170" s="188"/>
      <c r="F170" s="188"/>
      <c r="G170" s="188"/>
      <c r="H170" s="188"/>
      <c r="I170" s="212"/>
      <c r="J170" s="157"/>
      <c r="K170" s="159" t="s">
        <v>229</v>
      </c>
      <c r="L170" s="159" t="s">
        <v>30</v>
      </c>
      <c r="M170" s="182"/>
      <c r="N170" s="182"/>
      <c r="O170" s="157"/>
      <c r="P170" s="157"/>
      <c r="Q170" s="157"/>
      <c r="R170" s="157"/>
      <c r="S170" s="157"/>
      <c r="T170" s="157"/>
      <c r="U170" s="99"/>
    </row>
    <row r="171" spans="1:21" ht="12.75">
      <c r="A171" s="160" t="s">
        <v>22</v>
      </c>
      <c r="B171" s="160" t="s">
        <v>23</v>
      </c>
      <c r="C171" s="160" t="s">
        <v>33</v>
      </c>
      <c r="D171" s="160" t="s">
        <v>24</v>
      </c>
      <c r="E171" s="160" t="s">
        <v>25</v>
      </c>
      <c r="F171" s="160" t="s">
        <v>26</v>
      </c>
      <c r="G171" s="160" t="s">
        <v>27</v>
      </c>
      <c r="H171" s="160" t="s">
        <v>29</v>
      </c>
      <c r="I171" s="163" t="s">
        <v>12</v>
      </c>
      <c r="J171" s="162" t="s">
        <v>208</v>
      </c>
      <c r="K171" s="201" t="s">
        <v>32</v>
      </c>
      <c r="L171" s="163" t="s">
        <v>31</v>
      </c>
      <c r="M171" s="160" t="s">
        <v>16</v>
      </c>
      <c r="N171" s="160" t="s">
        <v>220</v>
      </c>
      <c r="O171" s="160" t="s">
        <v>28</v>
      </c>
      <c r="P171" s="164" t="s">
        <v>209</v>
      </c>
      <c r="Q171" s="160" t="s">
        <v>11</v>
      </c>
      <c r="R171" s="160" t="s">
        <v>296</v>
      </c>
      <c r="S171" s="160" t="s">
        <v>433</v>
      </c>
      <c r="T171" s="157"/>
      <c r="U171" s="99"/>
    </row>
    <row r="172" spans="1:21" ht="12.75">
      <c r="A172" s="165">
        <v>1</v>
      </c>
      <c r="B172" s="165">
        <v>109</v>
      </c>
      <c r="C172" s="165" t="s">
        <v>71</v>
      </c>
      <c r="D172" s="165" t="s">
        <v>59</v>
      </c>
      <c r="E172" s="165" t="s">
        <v>169</v>
      </c>
      <c r="F172" s="166">
        <v>1621.18</v>
      </c>
      <c r="G172" s="166">
        <v>0</v>
      </c>
      <c r="H172" s="166">
        <v>66.91</v>
      </c>
      <c r="I172" s="166">
        <v>13.69</v>
      </c>
      <c r="J172" s="166">
        <v>0</v>
      </c>
      <c r="K172" s="166">
        <v>0</v>
      </c>
      <c r="L172" s="166">
        <v>0</v>
      </c>
      <c r="M172" s="167">
        <f>SUM(F172:J172)</f>
        <v>1701.7800000000002</v>
      </c>
      <c r="N172" s="192">
        <f>SUM(F172:L172)*12+M172</f>
        <v>22123.14</v>
      </c>
      <c r="O172" s="166">
        <v>203.93</v>
      </c>
      <c r="P172" s="166">
        <v>0</v>
      </c>
      <c r="Q172" s="166">
        <v>45.8</v>
      </c>
      <c r="R172" s="166"/>
      <c r="S172" s="166"/>
      <c r="T172" s="168"/>
      <c r="U172" s="99"/>
    </row>
    <row r="173" spans="1:21" ht="12.75">
      <c r="A173" s="165"/>
      <c r="B173" s="165"/>
      <c r="C173" s="165"/>
      <c r="D173" s="184" t="s">
        <v>241</v>
      </c>
      <c r="E173" s="185"/>
      <c r="F173" s="166">
        <f>SUM(F172)</f>
        <v>1621.18</v>
      </c>
      <c r="G173" s="166">
        <v>0</v>
      </c>
      <c r="H173" s="166">
        <f>SUM(H172)</f>
        <v>66.91</v>
      </c>
      <c r="I173" s="166">
        <f aca="true" t="shared" si="32" ref="I173:Q173">SUM(I172)</f>
        <v>13.69</v>
      </c>
      <c r="J173" s="166">
        <v>0</v>
      </c>
      <c r="K173" s="166">
        <v>0</v>
      </c>
      <c r="L173" s="166">
        <v>0</v>
      </c>
      <c r="M173" s="166">
        <f t="shared" si="32"/>
        <v>1701.7800000000002</v>
      </c>
      <c r="N173" s="166">
        <f t="shared" si="32"/>
        <v>22123.14</v>
      </c>
      <c r="O173" s="166">
        <f t="shared" si="32"/>
        <v>203.93</v>
      </c>
      <c r="P173" s="166">
        <f t="shared" si="32"/>
        <v>0</v>
      </c>
      <c r="Q173" s="166">
        <f t="shared" si="32"/>
        <v>45.8</v>
      </c>
      <c r="R173" s="166"/>
      <c r="S173" s="166"/>
      <c r="T173" s="157"/>
      <c r="U173" s="99"/>
    </row>
    <row r="174" spans="1:21" ht="12.75">
      <c r="A174" s="165"/>
      <c r="B174" s="165"/>
      <c r="C174" s="165"/>
      <c r="D174" s="196" t="s">
        <v>242</v>
      </c>
      <c r="E174" s="196"/>
      <c r="F174" s="166">
        <f>SUM(F173*12)</f>
        <v>19454.16</v>
      </c>
      <c r="G174" s="166">
        <f aca="true" t="shared" si="33" ref="G174:L174">SUM(G173*12)</f>
        <v>0</v>
      </c>
      <c r="H174" s="166">
        <f t="shared" si="33"/>
        <v>802.92</v>
      </c>
      <c r="I174" s="166">
        <f t="shared" si="33"/>
        <v>164.28</v>
      </c>
      <c r="J174" s="166">
        <f t="shared" si="33"/>
        <v>0</v>
      </c>
      <c r="K174" s="166">
        <f t="shared" si="33"/>
        <v>0</v>
      </c>
      <c r="L174" s="166">
        <f t="shared" si="33"/>
        <v>0</v>
      </c>
      <c r="M174" s="166">
        <v>1701.78</v>
      </c>
      <c r="N174" s="167">
        <f>SUM(F174:M174)</f>
        <v>22123.139999999996</v>
      </c>
      <c r="O174" s="166">
        <f>SUM(O173*13)</f>
        <v>2651.09</v>
      </c>
      <c r="P174" s="166">
        <f>SUM(P173*13)</f>
        <v>0</v>
      </c>
      <c r="Q174" s="166">
        <f>SUM(Q173*12)</f>
        <v>549.5999999999999</v>
      </c>
      <c r="R174" s="166"/>
      <c r="S174" s="166"/>
      <c r="T174" s="186">
        <f>SUM(N174:S174)</f>
        <v>25323.829999999994</v>
      </c>
      <c r="U174" s="99"/>
    </row>
    <row r="175" spans="1:21" ht="12.7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99"/>
    </row>
    <row r="176" spans="1:21" ht="12.7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99"/>
    </row>
    <row r="177" spans="1:21" ht="12.7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99"/>
    </row>
    <row r="178" spans="1:21" ht="12.7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99"/>
    </row>
    <row r="179" spans="1:21" ht="12.7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99"/>
    </row>
    <row r="180" spans="1:21" ht="12.7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99"/>
    </row>
    <row r="181" spans="1:21" ht="12.7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99"/>
    </row>
    <row r="182" spans="1:21" ht="12.7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99"/>
    </row>
    <row r="183" spans="1:21" ht="12.7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99"/>
    </row>
    <row r="184" spans="1:21" ht="12.7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99"/>
    </row>
    <row r="185" spans="1:21" ht="12.7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99"/>
    </row>
    <row r="186" spans="1:21" ht="12.75">
      <c r="A186" s="158" t="s">
        <v>131</v>
      </c>
      <c r="B186" s="158"/>
      <c r="C186" s="158"/>
      <c r="D186" s="158"/>
      <c r="E186" s="158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99"/>
    </row>
    <row r="187" spans="1:21" ht="12.75">
      <c r="A187" s="157"/>
      <c r="B187" s="157"/>
      <c r="C187" s="157"/>
      <c r="D187" s="157"/>
      <c r="E187" s="157"/>
      <c r="F187" s="158"/>
      <c r="G187" s="158"/>
      <c r="H187" s="157"/>
      <c r="I187" s="157"/>
      <c r="J187" s="157"/>
      <c r="K187" s="159" t="s">
        <v>229</v>
      </c>
      <c r="L187" s="159" t="s">
        <v>30</v>
      </c>
      <c r="M187" s="210"/>
      <c r="N187" s="190"/>
      <c r="O187" s="158"/>
      <c r="P187" s="157"/>
      <c r="Q187" s="157"/>
      <c r="R187" s="157"/>
      <c r="S187" s="157"/>
      <c r="T187" s="157"/>
      <c r="U187" s="99"/>
    </row>
    <row r="188" spans="1:21" ht="13.5" thickBot="1">
      <c r="A188" s="160" t="s">
        <v>22</v>
      </c>
      <c r="B188" s="160" t="s">
        <v>23</v>
      </c>
      <c r="C188" s="160" t="s">
        <v>33</v>
      </c>
      <c r="D188" s="160" t="s">
        <v>24</v>
      </c>
      <c r="E188" s="160" t="s">
        <v>25</v>
      </c>
      <c r="F188" s="160" t="s">
        <v>26</v>
      </c>
      <c r="G188" s="160" t="s">
        <v>27</v>
      </c>
      <c r="H188" s="160" t="s">
        <v>29</v>
      </c>
      <c r="I188" s="213" t="s">
        <v>12</v>
      </c>
      <c r="J188" s="162" t="s">
        <v>208</v>
      </c>
      <c r="K188" s="163" t="s">
        <v>32</v>
      </c>
      <c r="L188" s="163" t="s">
        <v>31</v>
      </c>
      <c r="M188" s="160" t="s">
        <v>16</v>
      </c>
      <c r="N188" s="160" t="s">
        <v>220</v>
      </c>
      <c r="O188" s="160" t="s">
        <v>28</v>
      </c>
      <c r="P188" s="164" t="s">
        <v>209</v>
      </c>
      <c r="Q188" s="160" t="s">
        <v>11</v>
      </c>
      <c r="R188" s="160" t="s">
        <v>296</v>
      </c>
      <c r="S188" s="160" t="s">
        <v>433</v>
      </c>
      <c r="T188" s="157"/>
      <c r="U188" s="99"/>
    </row>
    <row r="189" spans="1:21" ht="12.75">
      <c r="A189" s="172">
        <v>1</v>
      </c>
      <c r="B189" s="165">
        <v>2020</v>
      </c>
      <c r="C189" s="165" t="s">
        <v>240</v>
      </c>
      <c r="D189" s="165" t="s">
        <v>132</v>
      </c>
      <c r="E189" s="165" t="s">
        <v>87</v>
      </c>
      <c r="F189" s="208">
        <v>1763.79</v>
      </c>
      <c r="G189" s="208">
        <v>61.22</v>
      </c>
      <c r="H189" s="166">
        <v>0</v>
      </c>
      <c r="I189" s="205">
        <v>13.23</v>
      </c>
      <c r="J189" s="166">
        <v>0</v>
      </c>
      <c r="K189" s="166">
        <v>0</v>
      </c>
      <c r="L189" s="206">
        <v>92.57</v>
      </c>
      <c r="M189" s="167">
        <f aca="true" t="shared" si="34" ref="M189:M222">SUM(F189:J189)</f>
        <v>1838.24</v>
      </c>
      <c r="N189" s="192">
        <f aca="true" t="shared" si="35" ref="N189:N222">SUM(F189:L189)*12+M189</f>
        <v>25007.960000000003</v>
      </c>
      <c r="O189" s="166">
        <v>0</v>
      </c>
      <c r="P189" s="166">
        <v>0</v>
      </c>
      <c r="Q189" s="206">
        <v>51.9</v>
      </c>
      <c r="R189" s="206">
        <v>76.28</v>
      </c>
      <c r="S189" s="206"/>
      <c r="T189" s="157"/>
      <c r="U189" s="99"/>
    </row>
    <row r="190" spans="1:21" ht="12.75">
      <c r="A190" s="172" t="s">
        <v>219</v>
      </c>
      <c r="B190" s="165">
        <v>10091</v>
      </c>
      <c r="C190" s="165" t="s">
        <v>211</v>
      </c>
      <c r="D190" s="165" t="s">
        <v>303</v>
      </c>
      <c r="E190" s="165" t="s">
        <v>118</v>
      </c>
      <c r="F190" s="208">
        <v>1350.92</v>
      </c>
      <c r="G190" s="208"/>
      <c r="H190" s="166"/>
      <c r="I190" s="205">
        <v>10.13</v>
      </c>
      <c r="J190" s="166"/>
      <c r="K190" s="166"/>
      <c r="L190" s="206">
        <v>77.14</v>
      </c>
      <c r="M190" s="167">
        <f t="shared" si="34"/>
        <v>1361.0500000000002</v>
      </c>
      <c r="N190" s="192">
        <f t="shared" si="35"/>
        <v>18619.33</v>
      </c>
      <c r="O190" s="166">
        <v>0</v>
      </c>
      <c r="P190" s="166">
        <v>0</v>
      </c>
      <c r="Q190" s="206">
        <v>38.16</v>
      </c>
      <c r="R190" s="206"/>
      <c r="S190" s="206"/>
      <c r="T190" s="157"/>
      <c r="U190" s="119"/>
    </row>
    <row r="191" spans="1:21" ht="12.75">
      <c r="A191" s="172" t="s">
        <v>5</v>
      </c>
      <c r="B191" s="165">
        <v>10084</v>
      </c>
      <c r="C191" s="165" t="s">
        <v>240</v>
      </c>
      <c r="D191" s="165" t="s">
        <v>231</v>
      </c>
      <c r="E191" s="165" t="s">
        <v>232</v>
      </c>
      <c r="F191" s="208">
        <v>1763.79</v>
      </c>
      <c r="G191" s="166">
        <v>0</v>
      </c>
      <c r="H191" s="166">
        <v>0</v>
      </c>
      <c r="I191" s="205">
        <v>13.23</v>
      </c>
      <c r="J191" s="166">
        <v>0</v>
      </c>
      <c r="K191" s="166">
        <v>0</v>
      </c>
      <c r="L191" s="206">
        <v>92.57</v>
      </c>
      <c r="M191" s="167">
        <f t="shared" si="34"/>
        <v>1777.02</v>
      </c>
      <c r="N191" s="192">
        <f t="shared" si="35"/>
        <v>24212.1</v>
      </c>
      <c r="O191" s="166">
        <v>0</v>
      </c>
      <c r="P191" s="166">
        <v>0</v>
      </c>
      <c r="Q191" s="206">
        <v>51.9</v>
      </c>
      <c r="R191" s="206"/>
      <c r="S191" s="206"/>
      <c r="T191" s="157"/>
      <c r="U191" s="99"/>
    </row>
    <row r="192" spans="1:21" ht="12.75">
      <c r="A192" s="165">
        <v>4</v>
      </c>
      <c r="B192" s="165">
        <v>10098</v>
      </c>
      <c r="C192" s="165" t="s">
        <v>211</v>
      </c>
      <c r="D192" s="165" t="s">
        <v>233</v>
      </c>
      <c r="E192" s="165" t="s">
        <v>117</v>
      </c>
      <c r="F192" s="177">
        <v>1621.18</v>
      </c>
      <c r="G192" s="166">
        <v>0</v>
      </c>
      <c r="H192" s="166">
        <v>0</v>
      </c>
      <c r="I192" s="177">
        <v>12.16</v>
      </c>
      <c r="J192" s="166">
        <v>0</v>
      </c>
      <c r="K192" s="166">
        <v>0</v>
      </c>
      <c r="L192" s="177">
        <v>92.57</v>
      </c>
      <c r="M192" s="167">
        <f t="shared" si="34"/>
        <v>1633.3400000000001</v>
      </c>
      <c r="N192" s="192">
        <f t="shared" si="35"/>
        <v>22344.260000000002</v>
      </c>
      <c r="O192" s="166">
        <v>0</v>
      </c>
      <c r="P192" s="166">
        <v>0</v>
      </c>
      <c r="Q192" s="177">
        <v>45.8</v>
      </c>
      <c r="R192" s="177">
        <v>53.8</v>
      </c>
      <c r="S192" s="177"/>
      <c r="T192" s="157"/>
      <c r="U192" s="99"/>
    </row>
    <row r="193" spans="1:21" ht="12.75">
      <c r="A193" s="172">
        <v>5</v>
      </c>
      <c r="B193" s="165">
        <v>172</v>
      </c>
      <c r="C193" s="165" t="s">
        <v>71</v>
      </c>
      <c r="D193" s="165" t="s">
        <v>105</v>
      </c>
      <c r="E193" s="165" t="s">
        <v>145</v>
      </c>
      <c r="F193" s="177">
        <v>1621.18</v>
      </c>
      <c r="G193" s="166">
        <v>0</v>
      </c>
      <c r="H193" s="177">
        <v>31.33</v>
      </c>
      <c r="I193" s="177">
        <v>13.69</v>
      </c>
      <c r="J193" s="166">
        <v>0</v>
      </c>
      <c r="K193" s="166">
        <v>0</v>
      </c>
      <c r="L193" s="177">
        <v>92.57</v>
      </c>
      <c r="M193" s="167">
        <f t="shared" si="34"/>
        <v>1666.2</v>
      </c>
      <c r="N193" s="192">
        <f t="shared" si="35"/>
        <v>22771.44</v>
      </c>
      <c r="O193" s="177">
        <v>203.93</v>
      </c>
      <c r="P193" s="166">
        <v>0</v>
      </c>
      <c r="Q193" s="177">
        <v>45.8</v>
      </c>
      <c r="R193" s="177"/>
      <c r="S193" s="177"/>
      <c r="T193" s="157"/>
      <c r="U193" s="99"/>
    </row>
    <row r="194" spans="1:21" ht="12.75">
      <c r="A194" s="165">
        <v>6</v>
      </c>
      <c r="B194" s="165">
        <v>534</v>
      </c>
      <c r="C194" s="165" t="s">
        <v>240</v>
      </c>
      <c r="D194" s="165" t="s">
        <v>133</v>
      </c>
      <c r="E194" s="165" t="s">
        <v>117</v>
      </c>
      <c r="F194" s="208">
        <v>1763.79</v>
      </c>
      <c r="G194" s="208">
        <v>61.22</v>
      </c>
      <c r="H194" s="166">
        <v>0</v>
      </c>
      <c r="I194" s="205">
        <v>13.23</v>
      </c>
      <c r="J194" s="166">
        <v>0</v>
      </c>
      <c r="K194" s="166">
        <v>0</v>
      </c>
      <c r="L194" s="206">
        <v>92.57</v>
      </c>
      <c r="M194" s="167">
        <f t="shared" si="34"/>
        <v>1838.24</v>
      </c>
      <c r="N194" s="192">
        <f t="shared" si="35"/>
        <v>25007.960000000003</v>
      </c>
      <c r="O194" s="166">
        <v>0</v>
      </c>
      <c r="P194" s="166">
        <v>0</v>
      </c>
      <c r="Q194" s="206">
        <v>51.9</v>
      </c>
      <c r="R194" s="206">
        <v>107.75</v>
      </c>
      <c r="S194" s="206"/>
      <c r="T194" s="157"/>
      <c r="U194" s="99"/>
    </row>
    <row r="195" spans="1:21" ht="12.75">
      <c r="A195" s="165">
        <v>7</v>
      </c>
      <c r="B195" s="165">
        <v>185</v>
      </c>
      <c r="C195" s="165" t="s">
        <v>71</v>
      </c>
      <c r="D195" s="165" t="s">
        <v>134</v>
      </c>
      <c r="E195" s="165" t="s">
        <v>50</v>
      </c>
      <c r="F195" s="177">
        <v>1621.18</v>
      </c>
      <c r="G195" s="166">
        <v>0</v>
      </c>
      <c r="H195" s="177">
        <v>33.93</v>
      </c>
      <c r="I195" s="177">
        <v>13.69</v>
      </c>
      <c r="J195" s="166">
        <v>0</v>
      </c>
      <c r="K195" s="166">
        <v>0</v>
      </c>
      <c r="L195" s="166">
        <v>0</v>
      </c>
      <c r="M195" s="167">
        <f t="shared" si="34"/>
        <v>1668.8000000000002</v>
      </c>
      <c r="N195" s="192">
        <f t="shared" si="35"/>
        <v>21694.4</v>
      </c>
      <c r="O195" s="177">
        <v>203.93</v>
      </c>
      <c r="P195" s="166">
        <v>0</v>
      </c>
      <c r="Q195" s="177">
        <v>45.8</v>
      </c>
      <c r="R195" s="177"/>
      <c r="S195" s="177"/>
      <c r="T195" s="157"/>
      <c r="U195" s="99"/>
    </row>
    <row r="196" spans="1:21" ht="12.75">
      <c r="A196" s="179">
        <v>8</v>
      </c>
      <c r="B196" s="165">
        <v>175</v>
      </c>
      <c r="C196" s="165" t="s">
        <v>71</v>
      </c>
      <c r="D196" s="165" t="s">
        <v>59</v>
      </c>
      <c r="E196" s="165" t="s">
        <v>147</v>
      </c>
      <c r="F196" s="177">
        <v>1621.18</v>
      </c>
      <c r="G196" s="166">
        <v>0</v>
      </c>
      <c r="H196" s="177">
        <v>22.94</v>
      </c>
      <c r="I196" s="177">
        <v>13.69</v>
      </c>
      <c r="J196" s="166">
        <v>0</v>
      </c>
      <c r="K196" s="166">
        <v>0</v>
      </c>
      <c r="L196" s="177">
        <v>92.57</v>
      </c>
      <c r="M196" s="167">
        <f t="shared" si="34"/>
        <v>1657.8100000000002</v>
      </c>
      <c r="N196" s="192">
        <f t="shared" si="35"/>
        <v>22662.370000000003</v>
      </c>
      <c r="O196" s="177">
        <v>203.93</v>
      </c>
      <c r="P196" s="166">
        <v>0</v>
      </c>
      <c r="Q196" s="177">
        <v>45.8</v>
      </c>
      <c r="R196" s="177"/>
      <c r="S196" s="177"/>
      <c r="T196" s="157"/>
      <c r="U196" s="99"/>
    </row>
    <row r="197" spans="1:21" ht="12.75">
      <c r="A197" s="165">
        <v>9</v>
      </c>
      <c r="B197" s="165">
        <v>182</v>
      </c>
      <c r="C197" s="165" t="s">
        <v>71</v>
      </c>
      <c r="D197" s="165" t="s">
        <v>59</v>
      </c>
      <c r="E197" s="165" t="s">
        <v>148</v>
      </c>
      <c r="F197" s="177">
        <v>1621.18</v>
      </c>
      <c r="G197" s="166">
        <v>0</v>
      </c>
      <c r="H197" s="177">
        <v>19.02</v>
      </c>
      <c r="I197" s="177">
        <v>13.69</v>
      </c>
      <c r="J197" s="166">
        <v>0</v>
      </c>
      <c r="K197" s="166">
        <v>0</v>
      </c>
      <c r="L197" s="177">
        <v>92.57</v>
      </c>
      <c r="M197" s="167">
        <f t="shared" si="34"/>
        <v>1653.89</v>
      </c>
      <c r="N197" s="192">
        <f t="shared" si="35"/>
        <v>22611.41</v>
      </c>
      <c r="O197" s="177">
        <v>203.93</v>
      </c>
      <c r="P197" s="166">
        <v>0</v>
      </c>
      <c r="Q197" s="177">
        <v>45.8</v>
      </c>
      <c r="R197" s="177"/>
      <c r="S197" s="177"/>
      <c r="T197" s="157"/>
      <c r="U197" s="99"/>
    </row>
    <row r="198" spans="1:21" ht="12.75">
      <c r="A198" s="165">
        <v>10</v>
      </c>
      <c r="B198" s="165">
        <v>201</v>
      </c>
      <c r="C198" s="165" t="s">
        <v>212</v>
      </c>
      <c r="D198" s="165" t="s">
        <v>59</v>
      </c>
      <c r="E198" s="165" t="s">
        <v>149</v>
      </c>
      <c r="F198" s="167">
        <v>1437.06</v>
      </c>
      <c r="G198" s="166">
        <v>0</v>
      </c>
      <c r="H198" s="166">
        <v>0</v>
      </c>
      <c r="I198" s="170">
        <v>11.96</v>
      </c>
      <c r="J198" s="166">
        <v>0</v>
      </c>
      <c r="K198" s="166">
        <v>0</v>
      </c>
      <c r="L198" s="167">
        <v>5.37</v>
      </c>
      <c r="M198" s="167">
        <f t="shared" si="34"/>
        <v>1449.02</v>
      </c>
      <c r="N198" s="192">
        <f t="shared" si="35"/>
        <v>18901.7</v>
      </c>
      <c r="O198" s="167">
        <v>158.24</v>
      </c>
      <c r="P198" s="166">
        <v>0</v>
      </c>
      <c r="Q198" s="167">
        <v>39.31</v>
      </c>
      <c r="R198" s="167">
        <v>66.98</v>
      </c>
      <c r="S198" s="167"/>
      <c r="T198" s="157"/>
      <c r="U198" s="99"/>
    </row>
    <row r="199" spans="1:21" ht="12.75">
      <c r="A199" s="165">
        <v>11</v>
      </c>
      <c r="B199" s="165">
        <v>10087</v>
      </c>
      <c r="C199" s="165" t="s">
        <v>211</v>
      </c>
      <c r="D199" s="207" t="s">
        <v>184</v>
      </c>
      <c r="E199" s="207" t="s">
        <v>116</v>
      </c>
      <c r="F199" s="177">
        <v>1621.18</v>
      </c>
      <c r="G199" s="166">
        <v>0</v>
      </c>
      <c r="H199" s="166">
        <v>0</v>
      </c>
      <c r="I199" s="177">
        <v>12.16</v>
      </c>
      <c r="J199" s="166">
        <v>0</v>
      </c>
      <c r="K199" s="166">
        <v>0</v>
      </c>
      <c r="L199" s="177">
        <v>92.57</v>
      </c>
      <c r="M199" s="167">
        <f t="shared" si="34"/>
        <v>1633.3400000000001</v>
      </c>
      <c r="N199" s="192">
        <f t="shared" si="35"/>
        <v>22344.260000000002</v>
      </c>
      <c r="O199" s="166">
        <v>0</v>
      </c>
      <c r="P199" s="166">
        <v>0</v>
      </c>
      <c r="Q199" s="177">
        <v>45.8</v>
      </c>
      <c r="R199" s="177"/>
      <c r="S199" s="177"/>
      <c r="T199" s="157"/>
      <c r="U199" s="99"/>
    </row>
    <row r="200" spans="1:21" ht="12.75">
      <c r="A200" s="165">
        <v>12</v>
      </c>
      <c r="B200" s="165">
        <v>76</v>
      </c>
      <c r="C200" s="165" t="s">
        <v>71</v>
      </c>
      <c r="D200" s="165" t="s">
        <v>38</v>
      </c>
      <c r="E200" s="165" t="s">
        <v>150</v>
      </c>
      <c r="F200" s="177">
        <v>1621.18</v>
      </c>
      <c r="G200" s="166">
        <v>0</v>
      </c>
      <c r="H200" s="177">
        <v>108.18</v>
      </c>
      <c r="I200" s="177">
        <v>13.69</v>
      </c>
      <c r="J200" s="166">
        <v>0</v>
      </c>
      <c r="K200" s="166">
        <v>0</v>
      </c>
      <c r="L200" s="177">
        <v>92.57</v>
      </c>
      <c r="M200" s="167">
        <f t="shared" si="34"/>
        <v>1743.0500000000002</v>
      </c>
      <c r="N200" s="192">
        <f t="shared" si="35"/>
        <v>23770.49</v>
      </c>
      <c r="O200" s="177">
        <v>203.93</v>
      </c>
      <c r="P200" s="166">
        <v>0</v>
      </c>
      <c r="Q200" s="177">
        <v>45.8</v>
      </c>
      <c r="R200" s="177"/>
      <c r="S200" s="177"/>
      <c r="T200" s="157"/>
      <c r="U200" s="99"/>
    </row>
    <row r="201" spans="1:21" ht="12.75">
      <c r="A201" s="165">
        <v>13</v>
      </c>
      <c r="B201" s="165">
        <v>2023</v>
      </c>
      <c r="C201" s="165" t="s">
        <v>193</v>
      </c>
      <c r="D201" s="165" t="s">
        <v>38</v>
      </c>
      <c r="E201" s="165" t="s">
        <v>112</v>
      </c>
      <c r="F201" s="177">
        <v>1621.18</v>
      </c>
      <c r="G201" s="166">
        <v>0</v>
      </c>
      <c r="H201" s="166">
        <v>0</v>
      </c>
      <c r="I201" s="177">
        <v>13.2</v>
      </c>
      <c r="J201" s="166">
        <v>0</v>
      </c>
      <c r="K201" s="166">
        <v>0</v>
      </c>
      <c r="L201" s="177">
        <v>92.57</v>
      </c>
      <c r="M201" s="167">
        <f t="shared" si="34"/>
        <v>1634.38</v>
      </c>
      <c r="N201" s="192">
        <f t="shared" si="35"/>
        <v>22357.780000000002</v>
      </c>
      <c r="O201" s="177">
        <v>138.83</v>
      </c>
      <c r="P201" s="166">
        <v>0</v>
      </c>
      <c r="Q201" s="177">
        <v>45.8</v>
      </c>
      <c r="R201" s="177">
        <v>57.38</v>
      </c>
      <c r="S201" s="177"/>
      <c r="T201" s="157"/>
      <c r="U201" s="99"/>
    </row>
    <row r="202" spans="1:21" ht="12.75">
      <c r="A202" s="172" t="s">
        <v>293</v>
      </c>
      <c r="B202" s="165">
        <v>10089</v>
      </c>
      <c r="C202" s="165" t="s">
        <v>211</v>
      </c>
      <c r="D202" s="165" t="s">
        <v>38</v>
      </c>
      <c r="E202" s="165" t="s">
        <v>304</v>
      </c>
      <c r="F202" s="208">
        <v>1350.92</v>
      </c>
      <c r="G202" s="208"/>
      <c r="H202" s="166"/>
      <c r="I202" s="205">
        <v>10.13</v>
      </c>
      <c r="J202" s="166"/>
      <c r="K202" s="166"/>
      <c r="L202" s="206">
        <v>77.14</v>
      </c>
      <c r="M202" s="167">
        <f t="shared" si="34"/>
        <v>1361.0500000000002</v>
      </c>
      <c r="N202" s="192">
        <f t="shared" si="35"/>
        <v>18619.33</v>
      </c>
      <c r="O202" s="166">
        <v>0</v>
      </c>
      <c r="P202" s="166">
        <v>0</v>
      </c>
      <c r="Q202" s="206">
        <v>38.16</v>
      </c>
      <c r="R202" s="206"/>
      <c r="S202" s="206"/>
      <c r="T202" s="157"/>
      <c r="U202" s="155"/>
    </row>
    <row r="203" spans="1:21" ht="12.75">
      <c r="A203" s="165">
        <v>15</v>
      </c>
      <c r="B203" s="165">
        <v>10097</v>
      </c>
      <c r="C203" s="165" t="s">
        <v>211</v>
      </c>
      <c r="D203" s="165" t="s">
        <v>234</v>
      </c>
      <c r="E203" s="165" t="s">
        <v>190</v>
      </c>
      <c r="F203" s="177">
        <v>1621.18</v>
      </c>
      <c r="G203" s="166">
        <v>0</v>
      </c>
      <c r="H203" s="166">
        <v>0</v>
      </c>
      <c r="I203" s="177">
        <v>12.16</v>
      </c>
      <c r="J203" s="166">
        <v>0</v>
      </c>
      <c r="K203" s="166">
        <v>0</v>
      </c>
      <c r="L203" s="177">
        <v>92.57</v>
      </c>
      <c r="M203" s="167">
        <f t="shared" si="34"/>
        <v>1633.3400000000001</v>
      </c>
      <c r="N203" s="192">
        <f t="shared" si="35"/>
        <v>22344.260000000002</v>
      </c>
      <c r="O203" s="166">
        <v>0</v>
      </c>
      <c r="P203" s="166">
        <v>0</v>
      </c>
      <c r="Q203" s="177">
        <v>45.8</v>
      </c>
      <c r="R203" s="177">
        <v>51.48</v>
      </c>
      <c r="S203" s="177"/>
      <c r="T203" s="157"/>
      <c r="U203" s="99"/>
    </row>
    <row r="204" spans="1:21" ht="12.75">
      <c r="A204" s="172">
        <v>16</v>
      </c>
      <c r="B204" s="165">
        <v>2062</v>
      </c>
      <c r="C204" s="165" t="s">
        <v>211</v>
      </c>
      <c r="D204" s="165" t="s">
        <v>235</v>
      </c>
      <c r="E204" s="165" t="s">
        <v>112</v>
      </c>
      <c r="F204" s="177">
        <v>1621.18</v>
      </c>
      <c r="G204" s="166">
        <v>0</v>
      </c>
      <c r="H204" s="166">
        <v>0</v>
      </c>
      <c r="I204" s="177">
        <v>12.16</v>
      </c>
      <c r="J204" s="166">
        <v>0</v>
      </c>
      <c r="K204" s="166">
        <v>0</v>
      </c>
      <c r="L204" s="177">
        <v>92.57</v>
      </c>
      <c r="M204" s="167">
        <f t="shared" si="34"/>
        <v>1633.3400000000001</v>
      </c>
      <c r="N204" s="192">
        <f t="shared" si="35"/>
        <v>22344.260000000002</v>
      </c>
      <c r="O204" s="166">
        <v>0</v>
      </c>
      <c r="P204" s="166">
        <v>0</v>
      </c>
      <c r="Q204" s="177">
        <v>45.8</v>
      </c>
      <c r="R204" s="177">
        <v>129.42</v>
      </c>
      <c r="S204" s="177"/>
      <c r="T204" s="157"/>
      <c r="U204" s="99"/>
    </row>
    <row r="205" spans="1:21" ht="12.75">
      <c r="A205" s="172">
        <v>17</v>
      </c>
      <c r="B205" s="165">
        <v>537</v>
      </c>
      <c r="C205" s="165" t="s">
        <v>71</v>
      </c>
      <c r="D205" s="165" t="s">
        <v>135</v>
      </c>
      <c r="E205" s="165" t="s">
        <v>151</v>
      </c>
      <c r="F205" s="177">
        <v>1621.18</v>
      </c>
      <c r="G205" s="166">
        <v>0</v>
      </c>
      <c r="H205" s="177">
        <v>71.06</v>
      </c>
      <c r="I205" s="177">
        <v>13.69</v>
      </c>
      <c r="J205" s="166">
        <v>0</v>
      </c>
      <c r="K205" s="166">
        <v>0</v>
      </c>
      <c r="L205" s="166">
        <v>65.03</v>
      </c>
      <c r="M205" s="167">
        <f t="shared" si="34"/>
        <v>1705.93</v>
      </c>
      <c r="N205" s="192">
        <f t="shared" si="35"/>
        <v>22957.45</v>
      </c>
      <c r="O205" s="177">
        <v>203.93</v>
      </c>
      <c r="P205" s="166">
        <v>0</v>
      </c>
      <c r="Q205" s="177">
        <v>45.8</v>
      </c>
      <c r="R205" s="177"/>
      <c r="S205" s="177"/>
      <c r="T205" s="157"/>
      <c r="U205" s="99"/>
    </row>
    <row r="206" spans="1:21" ht="12.75">
      <c r="A206" s="172">
        <v>18</v>
      </c>
      <c r="B206" s="165">
        <v>2011</v>
      </c>
      <c r="C206" s="165" t="s">
        <v>71</v>
      </c>
      <c r="D206" s="165" t="s">
        <v>136</v>
      </c>
      <c r="E206" s="165" t="s">
        <v>86</v>
      </c>
      <c r="F206" s="177">
        <v>1621.18</v>
      </c>
      <c r="G206" s="166">
        <v>0</v>
      </c>
      <c r="H206" s="166">
        <v>0</v>
      </c>
      <c r="I206" s="177">
        <v>13.69</v>
      </c>
      <c r="J206" s="166">
        <v>0</v>
      </c>
      <c r="K206" s="166">
        <v>0</v>
      </c>
      <c r="L206" s="177">
        <v>92.57</v>
      </c>
      <c r="M206" s="167">
        <f t="shared" si="34"/>
        <v>1634.8700000000001</v>
      </c>
      <c r="N206" s="192">
        <f t="shared" si="35"/>
        <v>22364.149999999998</v>
      </c>
      <c r="O206" s="177">
        <v>203.93</v>
      </c>
      <c r="P206" s="166">
        <v>0</v>
      </c>
      <c r="Q206" s="177">
        <v>45.8</v>
      </c>
      <c r="R206" s="177">
        <v>195.79</v>
      </c>
      <c r="S206" s="177"/>
      <c r="T206" s="157"/>
      <c r="U206" s="99"/>
    </row>
    <row r="207" spans="1:21" ht="12.75">
      <c r="A207" s="165">
        <v>19</v>
      </c>
      <c r="B207" s="165">
        <v>171</v>
      </c>
      <c r="C207" s="165" t="s">
        <v>71</v>
      </c>
      <c r="D207" s="165" t="s">
        <v>137</v>
      </c>
      <c r="E207" s="165" t="s">
        <v>152</v>
      </c>
      <c r="F207" s="177">
        <v>1621.18</v>
      </c>
      <c r="G207" s="166">
        <v>0</v>
      </c>
      <c r="H207" s="177">
        <v>41.77</v>
      </c>
      <c r="I207" s="177">
        <v>13.69</v>
      </c>
      <c r="J207" s="166">
        <v>0</v>
      </c>
      <c r="K207" s="166">
        <v>0</v>
      </c>
      <c r="L207" s="177">
        <v>92.57</v>
      </c>
      <c r="M207" s="167">
        <f t="shared" si="34"/>
        <v>1676.64</v>
      </c>
      <c r="N207" s="192">
        <f t="shared" si="35"/>
        <v>22907.16</v>
      </c>
      <c r="O207" s="177">
        <v>203.93</v>
      </c>
      <c r="P207" s="166">
        <v>0</v>
      </c>
      <c r="Q207" s="177">
        <v>45.8</v>
      </c>
      <c r="R207" s="177"/>
      <c r="S207" s="177"/>
      <c r="T207" s="157"/>
      <c r="U207" s="99"/>
    </row>
    <row r="208" spans="1:21" ht="12.75">
      <c r="A208" s="165">
        <v>20</v>
      </c>
      <c r="B208" s="165">
        <v>10086</v>
      </c>
      <c r="C208" s="165" t="s">
        <v>213</v>
      </c>
      <c r="D208" s="165" t="s">
        <v>285</v>
      </c>
      <c r="E208" s="165" t="s">
        <v>86</v>
      </c>
      <c r="F208" s="177">
        <v>3331.61</v>
      </c>
      <c r="G208" s="166">
        <v>0</v>
      </c>
      <c r="H208" s="177">
        <v>0</v>
      </c>
      <c r="I208" s="177">
        <v>20.16</v>
      </c>
      <c r="J208" s="166">
        <v>2541.53</v>
      </c>
      <c r="K208" s="166">
        <v>0</v>
      </c>
      <c r="L208" s="177">
        <v>0</v>
      </c>
      <c r="M208" s="167">
        <f t="shared" si="34"/>
        <v>5893.3</v>
      </c>
      <c r="N208" s="192">
        <f t="shared" si="35"/>
        <v>76612.90000000001</v>
      </c>
      <c r="O208" s="177">
        <v>0</v>
      </c>
      <c r="P208" s="166">
        <v>0</v>
      </c>
      <c r="Q208" s="177">
        <v>0</v>
      </c>
      <c r="R208" s="177"/>
      <c r="S208" s="177"/>
      <c r="T208" s="157"/>
      <c r="U208" s="99"/>
    </row>
    <row r="209" spans="1:21" ht="12.75">
      <c r="A209" s="165">
        <v>21</v>
      </c>
      <c r="B209" s="165">
        <v>173</v>
      </c>
      <c r="C209" s="165" t="s">
        <v>71</v>
      </c>
      <c r="D209" s="165" t="s">
        <v>65</v>
      </c>
      <c r="E209" s="165" t="s">
        <v>116</v>
      </c>
      <c r="F209" s="177">
        <v>1621.18</v>
      </c>
      <c r="G209" s="166">
        <v>0</v>
      </c>
      <c r="H209" s="177">
        <v>30.21</v>
      </c>
      <c r="I209" s="177">
        <v>13.69</v>
      </c>
      <c r="J209" s="166">
        <v>0</v>
      </c>
      <c r="K209" s="166">
        <v>0</v>
      </c>
      <c r="L209" s="177">
        <v>92.57</v>
      </c>
      <c r="M209" s="167">
        <f t="shared" si="34"/>
        <v>1665.0800000000002</v>
      </c>
      <c r="N209" s="192">
        <f t="shared" si="35"/>
        <v>22756.880000000005</v>
      </c>
      <c r="O209" s="177">
        <v>203.93</v>
      </c>
      <c r="P209" s="166">
        <v>0</v>
      </c>
      <c r="Q209" s="177">
        <v>45.8</v>
      </c>
      <c r="R209" s="177">
        <v>47.08</v>
      </c>
      <c r="S209" s="177"/>
      <c r="T209" s="157"/>
      <c r="U209" s="99"/>
    </row>
    <row r="210" spans="1:21" ht="12.75">
      <c r="A210" s="165">
        <v>22</v>
      </c>
      <c r="B210" s="165">
        <v>112</v>
      </c>
      <c r="C210" s="165" t="s">
        <v>71</v>
      </c>
      <c r="D210" s="165" t="s">
        <v>138</v>
      </c>
      <c r="E210" s="165" t="s">
        <v>50</v>
      </c>
      <c r="F210" s="177">
        <v>1621.18</v>
      </c>
      <c r="G210" s="166">
        <v>0</v>
      </c>
      <c r="H210" s="177">
        <v>66.06</v>
      </c>
      <c r="I210" s="177">
        <v>13.69</v>
      </c>
      <c r="J210" s="166">
        <v>0</v>
      </c>
      <c r="K210" s="166">
        <v>0</v>
      </c>
      <c r="L210" s="177">
        <v>92.57</v>
      </c>
      <c r="M210" s="167">
        <f t="shared" si="34"/>
        <v>1700.93</v>
      </c>
      <c r="N210" s="192">
        <f t="shared" si="35"/>
        <v>23222.93</v>
      </c>
      <c r="O210" s="177">
        <v>203.93</v>
      </c>
      <c r="P210" s="166">
        <v>0</v>
      </c>
      <c r="Q210" s="177">
        <v>45.8</v>
      </c>
      <c r="R210" s="177">
        <v>139.75</v>
      </c>
      <c r="S210" s="177"/>
      <c r="T210" s="157"/>
      <c r="U210" s="99"/>
    </row>
    <row r="211" spans="1:21" ht="12.75">
      <c r="A211" s="165" t="s">
        <v>317</v>
      </c>
      <c r="B211" s="165">
        <v>2021</v>
      </c>
      <c r="C211" s="165" t="s">
        <v>71</v>
      </c>
      <c r="D211" s="165" t="s">
        <v>139</v>
      </c>
      <c r="E211" s="165" t="s">
        <v>87</v>
      </c>
      <c r="F211" s="177">
        <v>1080.79</v>
      </c>
      <c r="G211" s="166">
        <v>0</v>
      </c>
      <c r="H211" s="166">
        <v>0</v>
      </c>
      <c r="I211" s="177">
        <v>9.13</v>
      </c>
      <c r="J211" s="166">
        <v>0</v>
      </c>
      <c r="K211" s="166">
        <v>0</v>
      </c>
      <c r="L211" s="166">
        <v>0</v>
      </c>
      <c r="M211" s="167">
        <f t="shared" si="34"/>
        <v>1089.92</v>
      </c>
      <c r="N211" s="192">
        <f t="shared" si="35"/>
        <v>14168.960000000001</v>
      </c>
      <c r="O211" s="177">
        <v>135.95</v>
      </c>
      <c r="P211" s="166">
        <v>0</v>
      </c>
      <c r="Q211" s="177">
        <v>30.53</v>
      </c>
      <c r="R211" s="177"/>
      <c r="S211" s="177"/>
      <c r="T211" s="157"/>
      <c r="U211" s="99"/>
    </row>
    <row r="212" spans="1:21" ht="12.75">
      <c r="A212" s="165">
        <v>24</v>
      </c>
      <c r="B212" s="165">
        <v>177</v>
      </c>
      <c r="C212" s="165" t="s">
        <v>71</v>
      </c>
      <c r="D212" s="165" t="s">
        <v>140</v>
      </c>
      <c r="E212" s="165" t="s">
        <v>152</v>
      </c>
      <c r="F212" s="177">
        <v>1621.18</v>
      </c>
      <c r="G212" s="166">
        <v>0</v>
      </c>
      <c r="H212" s="177">
        <v>31.89</v>
      </c>
      <c r="I212" s="177">
        <v>13.69</v>
      </c>
      <c r="J212" s="166">
        <v>0</v>
      </c>
      <c r="K212" s="166">
        <v>0</v>
      </c>
      <c r="L212" s="177">
        <v>65.03</v>
      </c>
      <c r="M212" s="167">
        <f t="shared" si="34"/>
        <v>1666.7600000000002</v>
      </c>
      <c r="N212" s="192">
        <f t="shared" si="35"/>
        <v>22448.240000000005</v>
      </c>
      <c r="O212" s="177">
        <v>203.93</v>
      </c>
      <c r="P212" s="166">
        <v>0</v>
      </c>
      <c r="Q212" s="177">
        <v>45.8</v>
      </c>
      <c r="R212" s="177"/>
      <c r="S212" s="177"/>
      <c r="T212" s="157"/>
      <c r="U212" s="99"/>
    </row>
    <row r="213" spans="1:21" ht="12.75">
      <c r="A213" s="165">
        <v>25</v>
      </c>
      <c r="B213" s="165">
        <v>10051</v>
      </c>
      <c r="C213" s="165" t="s">
        <v>211</v>
      </c>
      <c r="D213" s="165" t="s">
        <v>236</v>
      </c>
      <c r="E213" s="165" t="s">
        <v>237</v>
      </c>
      <c r="F213" s="177">
        <v>1621.18</v>
      </c>
      <c r="G213" s="166">
        <v>0</v>
      </c>
      <c r="H213" s="166">
        <v>0</v>
      </c>
      <c r="I213" s="177">
        <v>12.16</v>
      </c>
      <c r="J213" s="166">
        <v>0</v>
      </c>
      <c r="K213" s="166">
        <v>0</v>
      </c>
      <c r="L213" s="177">
        <v>92.57</v>
      </c>
      <c r="M213" s="167">
        <f t="shared" si="34"/>
        <v>1633.3400000000001</v>
      </c>
      <c r="N213" s="192">
        <f t="shared" si="35"/>
        <v>22344.260000000002</v>
      </c>
      <c r="O213" s="166">
        <v>0</v>
      </c>
      <c r="P213" s="166">
        <v>0</v>
      </c>
      <c r="Q213" s="177">
        <v>45.8</v>
      </c>
      <c r="R213" s="177"/>
      <c r="S213" s="177"/>
      <c r="T213" s="157"/>
      <c r="U213" s="99"/>
    </row>
    <row r="214" spans="1:21" ht="12.75">
      <c r="A214" s="165">
        <v>26</v>
      </c>
      <c r="B214" s="165">
        <v>184</v>
      </c>
      <c r="C214" s="165" t="s">
        <v>71</v>
      </c>
      <c r="D214" s="165" t="s">
        <v>141</v>
      </c>
      <c r="E214" s="165" t="s">
        <v>50</v>
      </c>
      <c r="F214" s="177">
        <v>1621.18</v>
      </c>
      <c r="G214" s="166">
        <v>0</v>
      </c>
      <c r="H214" s="177">
        <v>19.02</v>
      </c>
      <c r="I214" s="177">
        <v>13.69</v>
      </c>
      <c r="J214" s="166">
        <v>0</v>
      </c>
      <c r="K214" s="166">
        <v>0</v>
      </c>
      <c r="L214" s="177">
        <v>92.57</v>
      </c>
      <c r="M214" s="167">
        <f t="shared" si="34"/>
        <v>1653.89</v>
      </c>
      <c r="N214" s="192">
        <f t="shared" si="35"/>
        <v>22611.41</v>
      </c>
      <c r="O214" s="177">
        <v>203.93</v>
      </c>
      <c r="P214" s="166">
        <v>0</v>
      </c>
      <c r="Q214" s="177">
        <v>45.8</v>
      </c>
      <c r="R214" s="177">
        <v>170.58</v>
      </c>
      <c r="S214" s="177"/>
      <c r="T214" s="157"/>
      <c r="U214" s="99"/>
    </row>
    <row r="215" spans="1:21" ht="12.75">
      <c r="A215" s="165">
        <v>27</v>
      </c>
      <c r="B215" s="165">
        <v>221</v>
      </c>
      <c r="C215" s="165" t="s">
        <v>212</v>
      </c>
      <c r="D215" s="165" t="s">
        <v>84</v>
      </c>
      <c r="E215" s="165" t="s">
        <v>93</v>
      </c>
      <c r="F215" s="167">
        <v>1437.06</v>
      </c>
      <c r="G215" s="166">
        <v>0</v>
      </c>
      <c r="H215" s="166">
        <v>0</v>
      </c>
      <c r="I215" s="167">
        <v>11.96</v>
      </c>
      <c r="J215" s="166">
        <v>0</v>
      </c>
      <c r="K215" s="166">
        <v>0</v>
      </c>
      <c r="L215" s="167">
        <v>5.37</v>
      </c>
      <c r="M215" s="167">
        <f t="shared" si="34"/>
        <v>1449.02</v>
      </c>
      <c r="N215" s="192">
        <f t="shared" si="35"/>
        <v>18901.7</v>
      </c>
      <c r="O215" s="167">
        <v>158.24</v>
      </c>
      <c r="P215" s="166">
        <v>0</v>
      </c>
      <c r="Q215" s="167">
        <v>39.31</v>
      </c>
      <c r="R215" s="167">
        <v>75.46</v>
      </c>
      <c r="S215" s="167"/>
      <c r="T215" s="157"/>
      <c r="U215" s="99"/>
    </row>
    <row r="216" spans="1:21" ht="12.75">
      <c r="A216" s="165">
        <v>28</v>
      </c>
      <c r="B216" s="165">
        <v>2067</v>
      </c>
      <c r="C216" s="165" t="s">
        <v>71</v>
      </c>
      <c r="D216" s="165" t="s">
        <v>98</v>
      </c>
      <c r="E216" s="165" t="s">
        <v>92</v>
      </c>
      <c r="F216" s="177">
        <v>1621.18</v>
      </c>
      <c r="G216" s="166">
        <v>0</v>
      </c>
      <c r="H216" s="166">
        <v>0</v>
      </c>
      <c r="I216" s="177">
        <v>13.69</v>
      </c>
      <c r="J216" s="166">
        <v>0</v>
      </c>
      <c r="K216" s="166">
        <v>0</v>
      </c>
      <c r="L216" s="177">
        <v>92.57</v>
      </c>
      <c r="M216" s="167">
        <f t="shared" si="34"/>
        <v>1634.8700000000001</v>
      </c>
      <c r="N216" s="192">
        <f t="shared" si="35"/>
        <v>22364.149999999998</v>
      </c>
      <c r="O216" s="177">
        <v>203.93</v>
      </c>
      <c r="P216" s="166">
        <v>0</v>
      </c>
      <c r="Q216" s="177">
        <v>45.8</v>
      </c>
      <c r="R216" s="177"/>
      <c r="S216" s="177"/>
      <c r="T216" s="157"/>
      <c r="U216" s="99"/>
    </row>
    <row r="217" spans="1:21" ht="12.75">
      <c r="A217" s="165">
        <v>29</v>
      </c>
      <c r="B217" s="165">
        <v>536</v>
      </c>
      <c r="C217" s="165" t="s">
        <v>13</v>
      </c>
      <c r="D217" s="165" t="s">
        <v>98</v>
      </c>
      <c r="E217" s="165" t="s">
        <v>50</v>
      </c>
      <c r="F217" s="177">
        <v>1621.18</v>
      </c>
      <c r="G217" s="166">
        <v>0</v>
      </c>
      <c r="H217" s="166">
        <v>0</v>
      </c>
      <c r="I217" s="177">
        <v>13.69</v>
      </c>
      <c r="J217" s="166">
        <v>0</v>
      </c>
      <c r="K217" s="166">
        <v>0</v>
      </c>
      <c r="L217" s="177">
        <v>92.57</v>
      </c>
      <c r="M217" s="167">
        <f t="shared" si="34"/>
        <v>1634.8700000000001</v>
      </c>
      <c r="N217" s="192">
        <f t="shared" si="35"/>
        <v>22364.149999999998</v>
      </c>
      <c r="O217" s="177">
        <v>203.93</v>
      </c>
      <c r="P217" s="166">
        <v>0</v>
      </c>
      <c r="Q217" s="177">
        <v>45.8</v>
      </c>
      <c r="R217" s="177">
        <v>112.08</v>
      </c>
      <c r="S217" s="177"/>
      <c r="T217" s="157"/>
      <c r="U217" s="99"/>
    </row>
    <row r="218" spans="1:21" ht="12.75">
      <c r="A218" s="165">
        <v>30</v>
      </c>
      <c r="B218" s="165">
        <v>10088</v>
      </c>
      <c r="C218" s="165" t="s">
        <v>211</v>
      </c>
      <c r="D218" s="165" t="s">
        <v>98</v>
      </c>
      <c r="E218" s="165" t="s">
        <v>50</v>
      </c>
      <c r="F218" s="177">
        <v>1621.18</v>
      </c>
      <c r="G218" s="166">
        <v>0</v>
      </c>
      <c r="H218" s="166">
        <v>0</v>
      </c>
      <c r="I218" s="177">
        <v>12.16</v>
      </c>
      <c r="J218" s="166">
        <v>0</v>
      </c>
      <c r="K218" s="166">
        <v>206.64</v>
      </c>
      <c r="L218" s="166">
        <v>0</v>
      </c>
      <c r="M218" s="167">
        <f t="shared" si="34"/>
        <v>1633.3400000000001</v>
      </c>
      <c r="N218" s="192">
        <f t="shared" si="35"/>
        <v>23713.100000000002</v>
      </c>
      <c r="O218" s="166">
        <v>0</v>
      </c>
      <c r="P218" s="166">
        <v>0</v>
      </c>
      <c r="Q218" s="177">
        <v>0</v>
      </c>
      <c r="R218" s="177"/>
      <c r="S218" s="177"/>
      <c r="T218" s="157"/>
      <c r="U218" s="99"/>
    </row>
    <row r="219" spans="1:21" ht="12.75">
      <c r="A219" s="207">
        <v>31</v>
      </c>
      <c r="B219" s="165">
        <v>224</v>
      </c>
      <c r="C219" s="165" t="s">
        <v>15</v>
      </c>
      <c r="D219" s="165" t="s">
        <v>98</v>
      </c>
      <c r="E219" s="165" t="s">
        <v>153</v>
      </c>
      <c r="F219" s="177">
        <v>1763.89</v>
      </c>
      <c r="G219" s="166">
        <v>0</v>
      </c>
      <c r="H219" s="166">
        <v>0</v>
      </c>
      <c r="I219" s="177">
        <v>15.21</v>
      </c>
      <c r="J219" s="166">
        <v>0</v>
      </c>
      <c r="K219" s="166">
        <v>0</v>
      </c>
      <c r="L219" s="166">
        <v>0</v>
      </c>
      <c r="M219" s="167">
        <f t="shared" si="34"/>
        <v>1779.1000000000001</v>
      </c>
      <c r="N219" s="192">
        <f t="shared" si="35"/>
        <v>23128.3</v>
      </c>
      <c r="O219" s="177">
        <v>264.29</v>
      </c>
      <c r="P219" s="166">
        <v>0</v>
      </c>
      <c r="Q219" s="177">
        <v>51.9</v>
      </c>
      <c r="R219" s="177"/>
      <c r="S219" s="177"/>
      <c r="T219" s="157"/>
      <c r="U219" s="99"/>
    </row>
    <row r="220" spans="1:21" ht="12.75">
      <c r="A220" s="207">
        <v>32</v>
      </c>
      <c r="B220" s="165">
        <v>168</v>
      </c>
      <c r="C220" s="165" t="s">
        <v>0</v>
      </c>
      <c r="D220" s="165" t="s">
        <v>42</v>
      </c>
      <c r="E220" s="165" t="s">
        <v>87</v>
      </c>
      <c r="F220" s="167">
        <v>1437.06</v>
      </c>
      <c r="G220" s="166">
        <v>0</v>
      </c>
      <c r="H220" s="167">
        <v>34.27</v>
      </c>
      <c r="I220" s="167">
        <v>12.42</v>
      </c>
      <c r="J220" s="166">
        <v>0</v>
      </c>
      <c r="K220" s="166">
        <v>0</v>
      </c>
      <c r="L220" s="167">
        <v>5.37</v>
      </c>
      <c r="M220" s="167">
        <f t="shared" si="34"/>
        <v>1483.75</v>
      </c>
      <c r="N220" s="192">
        <f t="shared" si="35"/>
        <v>19353.19</v>
      </c>
      <c r="O220" s="167">
        <v>219.47</v>
      </c>
      <c r="P220" s="166">
        <v>0</v>
      </c>
      <c r="Q220" s="167">
        <v>39.31</v>
      </c>
      <c r="R220" s="167"/>
      <c r="S220" s="167"/>
      <c r="T220" s="157"/>
      <c r="U220" s="99"/>
    </row>
    <row r="221" spans="1:21" ht="12.75">
      <c r="A221" s="207">
        <v>33</v>
      </c>
      <c r="B221" s="165">
        <v>179</v>
      </c>
      <c r="C221" s="165" t="s">
        <v>71</v>
      </c>
      <c r="D221" s="165" t="s">
        <v>143</v>
      </c>
      <c r="E221" s="165" t="s">
        <v>50</v>
      </c>
      <c r="F221" s="177">
        <v>1621.18</v>
      </c>
      <c r="G221" s="166">
        <v>0</v>
      </c>
      <c r="H221" s="177">
        <v>19.02</v>
      </c>
      <c r="I221" s="177">
        <v>13.69</v>
      </c>
      <c r="J221" s="166">
        <v>0</v>
      </c>
      <c r="K221" s="166">
        <v>0</v>
      </c>
      <c r="L221" s="177">
        <v>65.03</v>
      </c>
      <c r="M221" s="167">
        <f t="shared" si="34"/>
        <v>1653.89</v>
      </c>
      <c r="N221" s="192">
        <f t="shared" si="35"/>
        <v>22280.93</v>
      </c>
      <c r="O221" s="177">
        <v>203.93</v>
      </c>
      <c r="P221" s="166">
        <v>0</v>
      </c>
      <c r="Q221" s="177">
        <v>45.8</v>
      </c>
      <c r="R221" s="177"/>
      <c r="S221" s="177"/>
      <c r="T221" s="157"/>
      <c r="U221" s="99"/>
    </row>
    <row r="222" spans="1:21" ht="12.75">
      <c r="A222" s="195" t="s">
        <v>308</v>
      </c>
      <c r="B222" s="165">
        <v>10090</v>
      </c>
      <c r="C222" s="165" t="s">
        <v>211</v>
      </c>
      <c r="D222" s="165" t="s">
        <v>307</v>
      </c>
      <c r="E222" s="165" t="s">
        <v>305</v>
      </c>
      <c r="F222" s="208">
        <v>1350.92</v>
      </c>
      <c r="G222" s="166">
        <v>0</v>
      </c>
      <c r="H222" s="166">
        <v>0</v>
      </c>
      <c r="I222" s="205">
        <v>10.13</v>
      </c>
      <c r="J222" s="166">
        <v>0</v>
      </c>
      <c r="K222" s="166">
        <v>0</v>
      </c>
      <c r="L222" s="206">
        <v>77.14</v>
      </c>
      <c r="M222" s="167">
        <f t="shared" si="34"/>
        <v>1361.0500000000002</v>
      </c>
      <c r="N222" s="192">
        <f t="shared" si="35"/>
        <v>18619.33</v>
      </c>
      <c r="O222" s="166">
        <v>0</v>
      </c>
      <c r="P222" s="166">
        <v>0</v>
      </c>
      <c r="Q222" s="206">
        <v>38.16</v>
      </c>
      <c r="R222" s="206"/>
      <c r="S222" s="206"/>
      <c r="T222" s="157"/>
      <c r="U222" s="99"/>
    </row>
    <row r="223" spans="1:21" ht="12.75">
      <c r="A223" s="195" t="s">
        <v>320</v>
      </c>
      <c r="B223" s="165"/>
      <c r="C223" s="165"/>
      <c r="D223" s="183" t="s">
        <v>319</v>
      </c>
      <c r="E223" s="175"/>
      <c r="F223" s="208">
        <v>1621.18</v>
      </c>
      <c r="G223" s="166">
        <v>0</v>
      </c>
      <c r="H223" s="166">
        <v>0</v>
      </c>
      <c r="I223" s="205">
        <v>13.69</v>
      </c>
      <c r="J223" s="166">
        <v>0</v>
      </c>
      <c r="K223" s="166">
        <v>0</v>
      </c>
      <c r="L223" s="206">
        <v>92.57</v>
      </c>
      <c r="M223" s="167">
        <f>SUM(F223:J223)/12*7</f>
        <v>953.6741666666667</v>
      </c>
      <c r="N223" s="192">
        <f>SUM(F223:L223)*7+M223</f>
        <v>13045.754166666666</v>
      </c>
      <c r="O223" s="166">
        <v>0</v>
      </c>
      <c r="P223" s="166">
        <v>0</v>
      </c>
      <c r="Q223" s="206">
        <v>45.8</v>
      </c>
      <c r="R223" s="206"/>
      <c r="S223" s="206"/>
      <c r="T223" s="157"/>
      <c r="U223" s="99"/>
    </row>
    <row r="224" spans="1:21" ht="12.75">
      <c r="A224" s="172"/>
      <c r="B224" s="165"/>
      <c r="C224" s="165"/>
      <c r="D224" s="184" t="s">
        <v>241</v>
      </c>
      <c r="E224" s="185"/>
      <c r="F224" s="167">
        <f>SUM(F189:F223)</f>
        <v>57118.74</v>
      </c>
      <c r="G224" s="167">
        <f>SUM(G189:G222)</f>
        <v>122.44</v>
      </c>
      <c r="H224" s="167">
        <f>SUM(H189:H223)</f>
        <v>528.6999999999999</v>
      </c>
      <c r="I224" s="167">
        <f>SUM(I189:I223)</f>
        <v>456.11999999999995</v>
      </c>
      <c r="J224" s="167">
        <f>SUM(J189:J222)</f>
        <v>2541.53</v>
      </c>
      <c r="K224" s="167">
        <f>SUM(K189:K222)</f>
        <v>206.64</v>
      </c>
      <c r="L224" s="167">
        <f>SUM(L189:L223)</f>
        <v>2386.5899999999997</v>
      </c>
      <c r="M224" s="167">
        <f>SUM(M189:M223)</f>
        <v>60086.334166666675</v>
      </c>
      <c r="N224" s="167">
        <f>SUM(N189:N223)</f>
        <v>811778.2541666668</v>
      </c>
      <c r="O224" s="167">
        <f>SUM(O189:O223)</f>
        <v>4133.969999999998</v>
      </c>
      <c r="P224" s="166">
        <v>0</v>
      </c>
      <c r="Q224" s="167">
        <f>SUM(Q189:Q223)</f>
        <v>1478.1399999999994</v>
      </c>
      <c r="R224" s="167">
        <f>SUM(R189:R222)</f>
        <v>1283.83</v>
      </c>
      <c r="S224" s="167"/>
      <c r="T224" s="157"/>
      <c r="U224" s="99"/>
    </row>
    <row r="225" spans="1:21" ht="12.75">
      <c r="A225" s="172"/>
      <c r="B225" s="165"/>
      <c r="C225" s="165"/>
      <c r="D225" s="196" t="s">
        <v>242</v>
      </c>
      <c r="E225" s="196"/>
      <c r="F225" s="192">
        <f>SUM(F224*12)</f>
        <v>685424.88</v>
      </c>
      <c r="G225" s="192">
        <f aca="true" t="shared" si="36" ref="G225:L225">SUM(G224*12)</f>
        <v>1469.28</v>
      </c>
      <c r="H225" s="192">
        <f t="shared" si="36"/>
        <v>6344.4</v>
      </c>
      <c r="I225" s="192">
        <f t="shared" si="36"/>
        <v>5473.44</v>
      </c>
      <c r="J225" s="166">
        <f t="shared" si="36"/>
        <v>30498.36</v>
      </c>
      <c r="K225" s="166">
        <f t="shared" si="36"/>
        <v>2479.68</v>
      </c>
      <c r="L225" s="192">
        <f t="shared" si="36"/>
        <v>28639.079999999994</v>
      </c>
      <c r="M225" s="167">
        <v>60086.33</v>
      </c>
      <c r="N225" s="167">
        <v>811778.25</v>
      </c>
      <c r="O225" s="192">
        <f>SUM(O224*13)</f>
        <v>53741.60999999998</v>
      </c>
      <c r="P225" s="192">
        <f>SUM(P224*13)</f>
        <v>0</v>
      </c>
      <c r="Q225" s="192">
        <f>SUM(Q224*12)</f>
        <v>17737.679999999993</v>
      </c>
      <c r="R225" s="192">
        <f>SUM(R224*12)</f>
        <v>15405.96</v>
      </c>
      <c r="S225" s="192"/>
      <c r="T225" s="186">
        <f>SUM(N225:S225)</f>
        <v>898663.5</v>
      </c>
      <c r="U225" s="99"/>
    </row>
    <row r="226" spans="1:21" ht="12.75">
      <c r="A226" s="157" t="s">
        <v>309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99"/>
    </row>
    <row r="227" spans="1:21" ht="12.75">
      <c r="A227" s="157" t="s">
        <v>315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99"/>
    </row>
    <row r="228" spans="1:21" ht="12.75">
      <c r="A228" s="157" t="s">
        <v>316</v>
      </c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99"/>
    </row>
    <row r="229" spans="1:21" ht="12.75">
      <c r="A229" s="233" t="s">
        <v>323</v>
      </c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99"/>
    </row>
    <row r="230" spans="1:21" ht="12.7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99"/>
    </row>
    <row r="231" spans="1:21" ht="12.75">
      <c r="A231" s="157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99"/>
    </row>
    <row r="232" spans="1:21" ht="12.7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99"/>
    </row>
    <row r="233" spans="1:21" ht="12.75">
      <c r="A233" s="158" t="s">
        <v>324</v>
      </c>
      <c r="B233" s="158"/>
      <c r="C233" s="158"/>
      <c r="D233" s="158"/>
      <c r="E233" s="158"/>
      <c r="F233" s="158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99"/>
    </row>
    <row r="234" spans="1:21" ht="12.75">
      <c r="A234" s="188"/>
      <c r="B234" s="188"/>
      <c r="C234" s="188"/>
      <c r="D234" s="188"/>
      <c r="E234" s="188"/>
      <c r="F234" s="188"/>
      <c r="G234" s="188"/>
      <c r="H234" s="188"/>
      <c r="I234" s="212"/>
      <c r="J234" s="157"/>
      <c r="K234" s="159" t="s">
        <v>229</v>
      </c>
      <c r="L234" s="159" t="s">
        <v>30</v>
      </c>
      <c r="M234" s="182"/>
      <c r="N234" s="182"/>
      <c r="O234" s="157"/>
      <c r="P234" s="157"/>
      <c r="Q234" s="157"/>
      <c r="R234" s="157"/>
      <c r="S234" s="157"/>
      <c r="T234" s="157"/>
      <c r="U234" s="99"/>
    </row>
    <row r="235" spans="1:21" ht="12.75">
      <c r="A235" s="160" t="s">
        <v>22</v>
      </c>
      <c r="B235" s="160" t="s">
        <v>23</v>
      </c>
      <c r="C235" s="160" t="s">
        <v>33</v>
      </c>
      <c r="D235" s="160" t="s">
        <v>24</v>
      </c>
      <c r="E235" s="160" t="s">
        <v>25</v>
      </c>
      <c r="F235" s="160" t="s">
        <v>26</v>
      </c>
      <c r="G235" s="160" t="s">
        <v>27</v>
      </c>
      <c r="H235" s="160" t="s">
        <v>29</v>
      </c>
      <c r="I235" s="163" t="s">
        <v>12</v>
      </c>
      <c r="J235" s="162" t="s">
        <v>208</v>
      </c>
      <c r="K235" s="201" t="s">
        <v>32</v>
      </c>
      <c r="L235" s="163" t="s">
        <v>31</v>
      </c>
      <c r="M235" s="160" t="s">
        <v>16</v>
      </c>
      <c r="N235" s="160" t="s">
        <v>220</v>
      </c>
      <c r="O235" s="160" t="s">
        <v>28</v>
      </c>
      <c r="P235" s="164" t="s">
        <v>209</v>
      </c>
      <c r="Q235" s="160" t="s">
        <v>11</v>
      </c>
      <c r="R235" s="160" t="s">
        <v>296</v>
      </c>
      <c r="S235" s="160" t="s">
        <v>433</v>
      </c>
      <c r="T235" s="157"/>
      <c r="U235" s="99"/>
    </row>
    <row r="236" spans="1:21" ht="12.75">
      <c r="A236" s="165">
        <v>1</v>
      </c>
      <c r="B236" s="165">
        <v>195</v>
      </c>
      <c r="C236" s="165" t="s">
        <v>194</v>
      </c>
      <c r="D236" s="165" t="s">
        <v>132</v>
      </c>
      <c r="E236" s="165" t="s">
        <v>116</v>
      </c>
      <c r="F236" s="166">
        <v>1437.06</v>
      </c>
      <c r="G236" s="166">
        <v>0</v>
      </c>
      <c r="H236" s="166">
        <v>0</v>
      </c>
      <c r="I236" s="166">
        <v>11.76</v>
      </c>
      <c r="J236" s="166">
        <v>0</v>
      </c>
      <c r="K236" s="166">
        <v>0</v>
      </c>
      <c r="L236" s="167">
        <v>5.37</v>
      </c>
      <c r="M236" s="167">
        <f aca="true" t="shared" si="37" ref="M236:M244">SUM(F236:J236)</f>
        <v>1448.82</v>
      </c>
      <c r="N236" s="192">
        <f aca="true" t="shared" si="38" ref="N236:N244">SUM(F236:L236)*12+M236</f>
        <v>18899.1</v>
      </c>
      <c r="O236" s="166">
        <v>130.34</v>
      </c>
      <c r="P236" s="166">
        <v>0</v>
      </c>
      <c r="Q236" s="166">
        <v>39.31</v>
      </c>
      <c r="R236" s="166">
        <v>168.33</v>
      </c>
      <c r="S236" s="166"/>
      <c r="T236" s="168"/>
      <c r="U236" s="99"/>
    </row>
    <row r="237" spans="1:21" ht="12.75">
      <c r="A237" s="165">
        <v>2</v>
      </c>
      <c r="B237" s="165">
        <v>191</v>
      </c>
      <c r="C237" s="165" t="s">
        <v>212</v>
      </c>
      <c r="D237" s="165" t="s">
        <v>183</v>
      </c>
      <c r="E237" s="165" t="s">
        <v>189</v>
      </c>
      <c r="F237" s="166">
        <v>1437.06</v>
      </c>
      <c r="G237" s="166">
        <v>0</v>
      </c>
      <c r="H237" s="166">
        <v>0</v>
      </c>
      <c r="I237" s="166">
        <v>11.96</v>
      </c>
      <c r="J237" s="166">
        <v>0</v>
      </c>
      <c r="K237" s="166">
        <v>0</v>
      </c>
      <c r="L237" s="167">
        <v>5.37</v>
      </c>
      <c r="M237" s="167">
        <f t="shared" si="37"/>
        <v>1449.02</v>
      </c>
      <c r="N237" s="192">
        <f t="shared" si="38"/>
        <v>18901.7</v>
      </c>
      <c r="O237" s="166">
        <v>158.24</v>
      </c>
      <c r="P237" s="166">
        <v>0</v>
      </c>
      <c r="Q237" s="166">
        <v>39.31</v>
      </c>
      <c r="R237" s="166"/>
      <c r="S237" s="166"/>
      <c r="T237" s="168"/>
      <c r="U237" s="99"/>
    </row>
    <row r="238" spans="1:21" ht="12.75">
      <c r="A238" s="165">
        <v>3</v>
      </c>
      <c r="B238" s="165">
        <v>204</v>
      </c>
      <c r="C238" s="165" t="s">
        <v>194</v>
      </c>
      <c r="D238" s="165" t="s">
        <v>184</v>
      </c>
      <c r="E238" s="165" t="s">
        <v>86</v>
      </c>
      <c r="F238" s="166">
        <v>1437.06</v>
      </c>
      <c r="G238" s="166">
        <v>0</v>
      </c>
      <c r="H238" s="166">
        <v>0</v>
      </c>
      <c r="I238" s="166">
        <v>11.76</v>
      </c>
      <c r="J238" s="166">
        <v>0</v>
      </c>
      <c r="K238" s="166">
        <v>0</v>
      </c>
      <c r="L238" s="167">
        <v>5.37</v>
      </c>
      <c r="M238" s="167">
        <f t="shared" si="37"/>
        <v>1448.82</v>
      </c>
      <c r="N238" s="192">
        <f t="shared" si="38"/>
        <v>18899.1</v>
      </c>
      <c r="O238" s="166">
        <v>130.34</v>
      </c>
      <c r="P238" s="166">
        <v>0</v>
      </c>
      <c r="Q238" s="166">
        <v>39.31</v>
      </c>
      <c r="R238" s="166"/>
      <c r="S238" s="166"/>
      <c r="T238" s="168"/>
      <c r="U238" s="99"/>
    </row>
    <row r="239" spans="1:21" ht="12.75">
      <c r="A239" s="165">
        <v>4</v>
      </c>
      <c r="B239" s="165">
        <v>192</v>
      </c>
      <c r="C239" s="165" t="s">
        <v>212</v>
      </c>
      <c r="D239" s="165" t="s">
        <v>185</v>
      </c>
      <c r="E239" s="165" t="s">
        <v>190</v>
      </c>
      <c r="F239" s="166">
        <v>1437.06</v>
      </c>
      <c r="G239" s="166">
        <v>0</v>
      </c>
      <c r="H239" s="166">
        <v>0</v>
      </c>
      <c r="I239" s="166">
        <v>11.96</v>
      </c>
      <c r="J239" s="166">
        <v>0</v>
      </c>
      <c r="K239" s="166">
        <v>0</v>
      </c>
      <c r="L239" s="167">
        <v>5.37</v>
      </c>
      <c r="M239" s="167">
        <f t="shared" si="37"/>
        <v>1449.02</v>
      </c>
      <c r="N239" s="192">
        <f t="shared" si="38"/>
        <v>18901.7</v>
      </c>
      <c r="O239" s="166">
        <v>158.24</v>
      </c>
      <c r="P239" s="166">
        <v>0</v>
      </c>
      <c r="Q239" s="166">
        <v>39.31</v>
      </c>
      <c r="R239" s="166">
        <v>60.78</v>
      </c>
      <c r="S239" s="166"/>
      <c r="T239" s="168"/>
      <c r="U239" s="99"/>
    </row>
    <row r="240" spans="1:21" ht="12.75">
      <c r="A240" s="207">
        <v>5</v>
      </c>
      <c r="B240" s="165">
        <v>60</v>
      </c>
      <c r="C240" s="165" t="s">
        <v>218</v>
      </c>
      <c r="D240" s="165" t="s">
        <v>81</v>
      </c>
      <c r="E240" s="165" t="s">
        <v>188</v>
      </c>
      <c r="F240" s="166">
        <v>1359.55</v>
      </c>
      <c r="G240" s="166">
        <v>0</v>
      </c>
      <c r="H240" s="166">
        <v>103</v>
      </c>
      <c r="I240" s="166">
        <v>10.96</v>
      </c>
      <c r="J240" s="166">
        <v>0</v>
      </c>
      <c r="K240" s="166">
        <v>0</v>
      </c>
      <c r="L240" s="167">
        <v>5.37</v>
      </c>
      <c r="M240" s="167">
        <f t="shared" si="37"/>
        <v>1473.51</v>
      </c>
      <c r="N240" s="192">
        <f t="shared" si="38"/>
        <v>19220.069999999996</v>
      </c>
      <c r="O240" s="166">
        <v>102.09</v>
      </c>
      <c r="P240" s="166">
        <v>0</v>
      </c>
      <c r="Q240" s="166">
        <v>32.4</v>
      </c>
      <c r="R240" s="166"/>
      <c r="S240" s="166"/>
      <c r="T240" s="168"/>
      <c r="U240" s="99"/>
    </row>
    <row r="241" spans="1:21" ht="12.75">
      <c r="A241" s="207">
        <v>6</v>
      </c>
      <c r="B241" s="165">
        <v>203</v>
      </c>
      <c r="C241" s="165" t="s">
        <v>212</v>
      </c>
      <c r="D241" s="165" t="s">
        <v>186</v>
      </c>
      <c r="E241" s="165" t="s">
        <v>266</v>
      </c>
      <c r="F241" s="166">
        <v>1437.06</v>
      </c>
      <c r="G241" s="166">
        <v>0</v>
      </c>
      <c r="H241" s="166">
        <v>0</v>
      </c>
      <c r="I241" s="166">
        <v>11.96</v>
      </c>
      <c r="J241" s="166">
        <v>0</v>
      </c>
      <c r="K241" s="166">
        <v>0</v>
      </c>
      <c r="L241" s="167">
        <v>5.37</v>
      </c>
      <c r="M241" s="167">
        <f t="shared" si="37"/>
        <v>1449.02</v>
      </c>
      <c r="N241" s="192">
        <f t="shared" si="38"/>
        <v>18901.7</v>
      </c>
      <c r="O241" s="166">
        <v>158.24</v>
      </c>
      <c r="P241" s="166">
        <v>0</v>
      </c>
      <c r="Q241" s="166">
        <v>39.31</v>
      </c>
      <c r="R241" s="166"/>
      <c r="S241" s="166"/>
      <c r="T241" s="157"/>
      <c r="U241" s="99"/>
    </row>
    <row r="242" spans="1:21" ht="12.75">
      <c r="A242" s="207">
        <v>7</v>
      </c>
      <c r="B242" s="165">
        <v>215</v>
      </c>
      <c r="C242" s="165" t="s">
        <v>194</v>
      </c>
      <c r="D242" s="165" t="s">
        <v>142</v>
      </c>
      <c r="E242" s="165" t="s">
        <v>191</v>
      </c>
      <c r="F242" s="166">
        <v>1437.06</v>
      </c>
      <c r="G242" s="166">
        <v>0</v>
      </c>
      <c r="H242" s="166">
        <v>0</v>
      </c>
      <c r="I242" s="166">
        <v>11.76</v>
      </c>
      <c r="J242" s="166">
        <v>0</v>
      </c>
      <c r="K242" s="166">
        <v>0</v>
      </c>
      <c r="L242" s="167">
        <v>5.37</v>
      </c>
      <c r="M242" s="167">
        <f t="shared" si="37"/>
        <v>1448.82</v>
      </c>
      <c r="N242" s="192">
        <f t="shared" si="38"/>
        <v>18899.1</v>
      </c>
      <c r="O242" s="166">
        <v>130.34</v>
      </c>
      <c r="P242" s="166">
        <v>0</v>
      </c>
      <c r="Q242" s="166">
        <v>39.31</v>
      </c>
      <c r="R242" s="166"/>
      <c r="S242" s="166"/>
      <c r="T242" s="157"/>
      <c r="U242" s="99"/>
    </row>
    <row r="243" spans="1:21" ht="12.75">
      <c r="A243" s="207">
        <v>8</v>
      </c>
      <c r="B243" s="165">
        <v>160</v>
      </c>
      <c r="C243" s="165" t="s">
        <v>71</v>
      </c>
      <c r="D243" s="165" t="s">
        <v>144</v>
      </c>
      <c r="E243" s="165" t="s">
        <v>118</v>
      </c>
      <c r="F243" s="177">
        <v>1621.18</v>
      </c>
      <c r="G243" s="166">
        <v>0</v>
      </c>
      <c r="H243" s="177">
        <v>25.74</v>
      </c>
      <c r="I243" s="177">
        <v>13.69</v>
      </c>
      <c r="J243" s="166">
        <v>0</v>
      </c>
      <c r="K243" s="166">
        <v>0</v>
      </c>
      <c r="L243" s="166">
        <v>0</v>
      </c>
      <c r="M243" s="167">
        <f t="shared" si="37"/>
        <v>1660.6100000000001</v>
      </c>
      <c r="N243" s="192">
        <f t="shared" si="38"/>
        <v>21587.93</v>
      </c>
      <c r="O243" s="177">
        <v>203.93</v>
      </c>
      <c r="P243" s="166">
        <v>0</v>
      </c>
      <c r="Q243" s="177">
        <v>45.8</v>
      </c>
      <c r="R243" s="177">
        <v>54.58</v>
      </c>
      <c r="S243" s="177"/>
      <c r="T243" s="157"/>
      <c r="U243" s="99"/>
    </row>
    <row r="244" spans="1:21" ht="12.75">
      <c r="A244" s="207">
        <v>9</v>
      </c>
      <c r="B244" s="165">
        <v>209</v>
      </c>
      <c r="C244" s="165" t="s">
        <v>218</v>
      </c>
      <c r="D244" s="165" t="s">
        <v>187</v>
      </c>
      <c r="E244" s="165" t="s">
        <v>192</v>
      </c>
      <c r="F244" s="166">
        <v>1359.55</v>
      </c>
      <c r="G244" s="166">
        <v>0</v>
      </c>
      <c r="H244" s="166">
        <v>0</v>
      </c>
      <c r="I244" s="166">
        <v>10.96</v>
      </c>
      <c r="J244" s="166">
        <v>0</v>
      </c>
      <c r="K244" s="166">
        <v>0</v>
      </c>
      <c r="L244" s="167">
        <v>5.37</v>
      </c>
      <c r="M244" s="167">
        <f t="shared" si="37"/>
        <v>1370.51</v>
      </c>
      <c r="N244" s="192">
        <f t="shared" si="38"/>
        <v>17881.069999999996</v>
      </c>
      <c r="O244" s="166">
        <v>102.09</v>
      </c>
      <c r="P244" s="166">
        <v>0</v>
      </c>
      <c r="Q244" s="166">
        <v>32.4</v>
      </c>
      <c r="R244" s="166"/>
      <c r="S244" s="166"/>
      <c r="T244" s="157"/>
      <c r="U244" s="99"/>
    </row>
    <row r="245" spans="1:21" ht="12.75">
      <c r="A245" s="165"/>
      <c r="B245" s="165"/>
      <c r="C245" s="165"/>
      <c r="D245" s="196" t="s">
        <v>241</v>
      </c>
      <c r="E245" s="196"/>
      <c r="F245" s="166">
        <f>SUM(F236:F244)</f>
        <v>12962.64</v>
      </c>
      <c r="G245" s="166">
        <f aca="true" t="shared" si="39" ref="G245:L245">SUM(G236:G244)</f>
        <v>0</v>
      </c>
      <c r="H245" s="166">
        <f t="shared" si="39"/>
        <v>128.74</v>
      </c>
      <c r="I245" s="166">
        <f t="shared" si="39"/>
        <v>106.77000000000001</v>
      </c>
      <c r="J245" s="166">
        <f t="shared" si="39"/>
        <v>0</v>
      </c>
      <c r="K245" s="166">
        <f t="shared" si="39"/>
        <v>0</v>
      </c>
      <c r="L245" s="166">
        <f t="shared" si="39"/>
        <v>42.959999999999994</v>
      </c>
      <c r="M245" s="166">
        <f>SUM(M236:M244)</f>
        <v>13198.150000000001</v>
      </c>
      <c r="N245" s="167">
        <f>SUM(N236:N244)</f>
        <v>172091.47</v>
      </c>
      <c r="O245" s="166">
        <f>SUM(O236:O244)</f>
        <v>1273.8500000000001</v>
      </c>
      <c r="P245" s="166">
        <v>0</v>
      </c>
      <c r="Q245" s="166">
        <f>SUM(Q236:Q244)</f>
        <v>346.46</v>
      </c>
      <c r="R245" s="166">
        <f>SUM(R236:R244)</f>
        <v>283.69</v>
      </c>
      <c r="S245" s="166"/>
      <c r="T245" s="168"/>
      <c r="U245" s="99"/>
    </row>
    <row r="246" spans="1:21" ht="12.75">
      <c r="A246" s="165"/>
      <c r="B246" s="165"/>
      <c r="C246" s="165"/>
      <c r="D246" s="196" t="s">
        <v>242</v>
      </c>
      <c r="E246" s="196"/>
      <c r="F246" s="166">
        <f>SUM(F245*12)</f>
        <v>155551.68</v>
      </c>
      <c r="G246" s="166">
        <f>SUM(G245*12)</f>
        <v>0</v>
      </c>
      <c r="H246" s="166">
        <f>SUM(H245*12)</f>
        <v>1544.88</v>
      </c>
      <c r="I246" s="166">
        <f>SUM(I245*12)</f>
        <v>1281.2400000000002</v>
      </c>
      <c r="J246" s="166">
        <v>0</v>
      </c>
      <c r="K246" s="166">
        <f>SUM(K245*12)</f>
        <v>0</v>
      </c>
      <c r="L246" s="166">
        <f>SUM(L245*12)</f>
        <v>515.52</v>
      </c>
      <c r="M246" s="167">
        <v>13198.15</v>
      </c>
      <c r="N246" s="167">
        <f>SUM(F246:M246)</f>
        <v>172091.46999999997</v>
      </c>
      <c r="O246" s="166">
        <f>SUM(O245*13)</f>
        <v>16560.050000000003</v>
      </c>
      <c r="P246" s="166">
        <f>SUM(P245*13)</f>
        <v>0</v>
      </c>
      <c r="Q246" s="166">
        <f>SUM(Q245*12)</f>
        <v>4157.5199999999995</v>
      </c>
      <c r="R246" s="166">
        <f>SUM(R245*12)</f>
        <v>3404.2799999999997</v>
      </c>
      <c r="S246" s="166"/>
      <c r="T246" s="186">
        <f>SUM(N246:S246)</f>
        <v>196213.31999999995</v>
      </c>
      <c r="U246" s="99"/>
    </row>
    <row r="247" spans="1:21" ht="12.7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99"/>
    </row>
    <row r="248" spans="1:21" ht="12.75">
      <c r="A248" s="233" t="s">
        <v>439</v>
      </c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200"/>
      <c r="N248" s="157"/>
      <c r="O248" s="157"/>
      <c r="P248" s="157"/>
      <c r="Q248" s="157"/>
      <c r="R248" s="157"/>
      <c r="S248" s="157"/>
      <c r="T248" s="157"/>
      <c r="U248" s="99"/>
    </row>
    <row r="249" spans="1:21" ht="12.7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200"/>
      <c r="N249" s="157"/>
      <c r="O249" s="157"/>
      <c r="P249" s="157"/>
      <c r="Q249" s="157"/>
      <c r="R249" s="157"/>
      <c r="S249" s="157"/>
      <c r="T249" s="157"/>
      <c r="U249" s="99"/>
    </row>
    <row r="250" spans="1:21" ht="12.75">
      <c r="A250" s="158" t="s">
        <v>442</v>
      </c>
      <c r="B250" s="158"/>
      <c r="C250" s="158"/>
      <c r="D250" s="158"/>
      <c r="E250" s="158"/>
      <c r="F250" s="158"/>
      <c r="G250" s="158"/>
      <c r="H250" s="157"/>
      <c r="I250" s="157"/>
      <c r="J250" s="157"/>
      <c r="K250" s="157"/>
      <c r="L250" s="157"/>
      <c r="M250" s="182"/>
      <c r="N250" s="182"/>
      <c r="O250" s="158"/>
      <c r="P250" s="157"/>
      <c r="Q250" s="157"/>
      <c r="R250" s="157"/>
      <c r="S250" s="157"/>
      <c r="T250" s="157"/>
      <c r="U250" s="99"/>
    </row>
    <row r="251" spans="1:21" ht="12.7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88"/>
      <c r="M251" s="190"/>
      <c r="N251" s="190"/>
      <c r="O251" s="157"/>
      <c r="P251" s="157"/>
      <c r="Q251" s="157"/>
      <c r="R251" s="157"/>
      <c r="S251" s="157"/>
      <c r="T251" s="157"/>
      <c r="U251" s="99"/>
    </row>
    <row r="252" spans="1:21" ht="12.75">
      <c r="A252" s="160" t="s">
        <v>22</v>
      </c>
      <c r="B252" s="160" t="s">
        <v>23</v>
      </c>
      <c r="C252" s="160" t="s">
        <v>33</v>
      </c>
      <c r="D252" s="160" t="s">
        <v>24</v>
      </c>
      <c r="E252" s="160" t="s">
        <v>25</v>
      </c>
      <c r="F252" s="160" t="s">
        <v>26</v>
      </c>
      <c r="G252" s="160" t="s">
        <v>27</v>
      </c>
      <c r="H252" s="160" t="s">
        <v>29</v>
      </c>
      <c r="I252" s="160" t="s">
        <v>12</v>
      </c>
      <c r="J252" s="162" t="s">
        <v>208</v>
      </c>
      <c r="K252" s="201" t="s">
        <v>32</v>
      </c>
      <c r="L252" s="163" t="s">
        <v>31</v>
      </c>
      <c r="M252" s="160" t="s">
        <v>16</v>
      </c>
      <c r="N252" s="160" t="s">
        <v>220</v>
      </c>
      <c r="O252" s="160" t="s">
        <v>28</v>
      </c>
      <c r="P252" s="164" t="s">
        <v>209</v>
      </c>
      <c r="Q252" s="160" t="s">
        <v>11</v>
      </c>
      <c r="R252" s="160" t="s">
        <v>296</v>
      </c>
      <c r="S252" s="160" t="s">
        <v>433</v>
      </c>
      <c r="T252" s="157"/>
      <c r="U252" s="99"/>
    </row>
    <row r="253" spans="1:21" ht="12.75">
      <c r="A253" s="165">
        <v>1</v>
      </c>
      <c r="B253" s="165">
        <v>216</v>
      </c>
      <c r="C253" s="165" t="s">
        <v>71</v>
      </c>
      <c r="D253" s="165" t="s">
        <v>94</v>
      </c>
      <c r="E253" s="165" t="s">
        <v>47</v>
      </c>
      <c r="F253" s="177">
        <v>1621.18</v>
      </c>
      <c r="G253" s="177">
        <v>0</v>
      </c>
      <c r="H253" s="177">
        <v>0</v>
      </c>
      <c r="I253" s="177">
        <v>13.69</v>
      </c>
      <c r="J253" s="177">
        <v>0</v>
      </c>
      <c r="K253" s="177">
        <v>0</v>
      </c>
      <c r="L253" s="177">
        <v>0</v>
      </c>
      <c r="M253" s="167">
        <f>SUM(F253:J253)</f>
        <v>1634.8700000000001</v>
      </c>
      <c r="N253" s="192">
        <f>SUM(F253:L253)*12+M253</f>
        <v>21253.31</v>
      </c>
      <c r="O253" s="177">
        <v>203.93</v>
      </c>
      <c r="P253" s="166">
        <v>0</v>
      </c>
      <c r="Q253" s="177">
        <v>45.8</v>
      </c>
      <c r="R253" s="177"/>
      <c r="S253" s="177"/>
      <c r="T253" s="157"/>
      <c r="U253" s="99"/>
    </row>
    <row r="254" spans="1:21" ht="12.75">
      <c r="A254" s="172" t="s">
        <v>219</v>
      </c>
      <c r="B254" s="165">
        <v>170</v>
      </c>
      <c r="C254" s="165" t="s">
        <v>213</v>
      </c>
      <c r="D254" s="165" t="s">
        <v>96</v>
      </c>
      <c r="E254" s="165" t="s">
        <v>102</v>
      </c>
      <c r="F254" s="166">
        <v>3331.61</v>
      </c>
      <c r="G254" s="177">
        <v>0</v>
      </c>
      <c r="H254" s="166">
        <v>100.7</v>
      </c>
      <c r="I254" s="166">
        <v>20.16</v>
      </c>
      <c r="J254" s="166">
        <v>2565.65</v>
      </c>
      <c r="K254" s="177">
        <v>0</v>
      </c>
      <c r="L254" s="177">
        <v>0</v>
      </c>
      <c r="M254" s="167">
        <v>4498.47</v>
      </c>
      <c r="N254" s="192">
        <f>SUM(F254:L254)*9+M254</f>
        <v>58661.55</v>
      </c>
      <c r="O254" s="177">
        <v>0</v>
      </c>
      <c r="P254" s="166">
        <v>0</v>
      </c>
      <c r="Q254" s="166">
        <v>0</v>
      </c>
      <c r="R254" s="166"/>
      <c r="S254" s="166"/>
      <c r="T254" s="168"/>
      <c r="U254" s="99"/>
    </row>
    <row r="255" spans="1:21" ht="12.75">
      <c r="A255" s="165">
        <v>3</v>
      </c>
      <c r="B255" s="165">
        <v>152</v>
      </c>
      <c r="C255" s="165" t="s">
        <v>15</v>
      </c>
      <c r="D255" s="165" t="s">
        <v>99</v>
      </c>
      <c r="E255" s="165" t="s">
        <v>119</v>
      </c>
      <c r="F255" s="167">
        <v>1763.89</v>
      </c>
      <c r="G255" s="177">
        <v>0</v>
      </c>
      <c r="H255" s="167">
        <v>0</v>
      </c>
      <c r="I255" s="167">
        <v>15.86</v>
      </c>
      <c r="J255" s="177">
        <v>0</v>
      </c>
      <c r="K255" s="177">
        <v>0</v>
      </c>
      <c r="L255" s="177">
        <v>0</v>
      </c>
      <c r="M255" s="167">
        <f>SUM(F255:J255)</f>
        <v>1779.75</v>
      </c>
      <c r="N255" s="192">
        <f>SUM(F255:L255)*12+M255</f>
        <v>23136.75</v>
      </c>
      <c r="O255" s="167">
        <v>350.92</v>
      </c>
      <c r="P255" s="166">
        <v>0</v>
      </c>
      <c r="Q255" s="167">
        <v>51.9</v>
      </c>
      <c r="R255" s="167"/>
      <c r="S255" s="167"/>
      <c r="T255" s="168"/>
      <c r="U255" s="99"/>
    </row>
    <row r="256" spans="1:21" ht="12.75">
      <c r="A256" s="165">
        <v>4</v>
      </c>
      <c r="B256" s="165">
        <v>124</v>
      </c>
      <c r="C256" s="165" t="s">
        <v>0</v>
      </c>
      <c r="D256" s="165" t="s">
        <v>97</v>
      </c>
      <c r="E256" s="165" t="s">
        <v>103</v>
      </c>
      <c r="F256" s="166">
        <v>1437.06</v>
      </c>
      <c r="G256" s="177">
        <v>0</v>
      </c>
      <c r="H256" s="166">
        <v>78.8</v>
      </c>
      <c r="I256" s="166">
        <v>12.42</v>
      </c>
      <c r="J256" s="177">
        <v>0</v>
      </c>
      <c r="K256" s="177">
        <v>0</v>
      </c>
      <c r="L256" s="167">
        <v>5.37</v>
      </c>
      <c r="M256" s="167">
        <f>SUM(F256:J256)</f>
        <v>1528.28</v>
      </c>
      <c r="N256" s="192">
        <f>SUM(F256:L256)*12+M256</f>
        <v>19932.079999999998</v>
      </c>
      <c r="O256" s="166">
        <v>219.47</v>
      </c>
      <c r="P256" s="166">
        <v>0</v>
      </c>
      <c r="Q256" s="166">
        <v>39.31</v>
      </c>
      <c r="R256" s="166"/>
      <c r="S256" s="166"/>
      <c r="T256" s="168"/>
      <c r="U256" s="99"/>
    </row>
    <row r="257" spans="1:21" ht="12.75">
      <c r="A257" s="172">
        <v>5</v>
      </c>
      <c r="B257" s="172">
        <v>123</v>
      </c>
      <c r="C257" s="196" t="s">
        <v>0</v>
      </c>
      <c r="D257" s="196" t="s">
        <v>40</v>
      </c>
      <c r="E257" s="196" t="s">
        <v>20</v>
      </c>
      <c r="F257" s="166">
        <v>1437.06</v>
      </c>
      <c r="G257" s="166">
        <v>0</v>
      </c>
      <c r="H257" s="166">
        <v>80.71</v>
      </c>
      <c r="I257" s="166">
        <v>12.42</v>
      </c>
      <c r="J257" s="166">
        <v>0</v>
      </c>
      <c r="K257" s="166">
        <v>0</v>
      </c>
      <c r="L257" s="166">
        <v>5.37</v>
      </c>
      <c r="M257" s="167">
        <f>SUM(F257:J257)</f>
        <v>1530.19</v>
      </c>
      <c r="N257" s="192">
        <f>SUM(F257:L257)*12+M257</f>
        <v>19956.91</v>
      </c>
      <c r="O257" s="166">
        <v>219.47</v>
      </c>
      <c r="P257" s="166">
        <v>0</v>
      </c>
      <c r="Q257" s="166">
        <v>39.31</v>
      </c>
      <c r="R257" s="166"/>
      <c r="S257" s="166"/>
      <c r="T257" s="214"/>
      <c r="U257" s="99"/>
    </row>
    <row r="258" spans="1:21" ht="12.75">
      <c r="A258" s="195"/>
      <c r="B258" s="165"/>
      <c r="C258" s="165"/>
      <c r="D258" s="184" t="s">
        <v>241</v>
      </c>
      <c r="E258" s="185"/>
      <c r="F258" s="166">
        <f>SUM(F253:F256)</f>
        <v>8153.74</v>
      </c>
      <c r="G258" s="177">
        <v>0</v>
      </c>
      <c r="H258" s="166">
        <f aca="true" t="shared" si="40" ref="H258:M258">SUM(H253:H256)</f>
        <v>179.5</v>
      </c>
      <c r="I258" s="166">
        <f t="shared" si="40"/>
        <v>62.13</v>
      </c>
      <c r="J258" s="166">
        <f t="shared" si="40"/>
        <v>2565.65</v>
      </c>
      <c r="K258" s="166">
        <f t="shared" si="40"/>
        <v>0</v>
      </c>
      <c r="L258" s="166">
        <f t="shared" si="40"/>
        <v>5.37</v>
      </c>
      <c r="M258" s="166">
        <f t="shared" si="40"/>
        <v>9441.37</v>
      </c>
      <c r="N258" s="166">
        <f>SUM(N253:N257)</f>
        <v>142940.6</v>
      </c>
      <c r="O258" s="166">
        <f>SUM(O253:O257)</f>
        <v>993.7900000000001</v>
      </c>
      <c r="P258" s="166">
        <v>0</v>
      </c>
      <c r="Q258" s="166">
        <f>SUM(Q253:Q257)</f>
        <v>176.32</v>
      </c>
      <c r="R258" s="166"/>
      <c r="S258" s="166"/>
      <c r="T258" s="168"/>
      <c r="U258" s="99"/>
    </row>
    <row r="259" spans="1:21" ht="12.75">
      <c r="A259" s="195"/>
      <c r="B259" s="165"/>
      <c r="C259" s="165"/>
      <c r="D259" s="196" t="s">
        <v>242</v>
      </c>
      <c r="E259" s="196"/>
      <c r="F259" s="166">
        <f>SUM(F258*12)</f>
        <v>97844.88</v>
      </c>
      <c r="G259" s="166">
        <f aca="true" t="shared" si="41" ref="G259:L259">SUM(G258*12)</f>
        <v>0</v>
      </c>
      <c r="H259" s="166">
        <f t="shared" si="41"/>
        <v>2154</v>
      </c>
      <c r="I259" s="166">
        <f t="shared" si="41"/>
        <v>745.5600000000001</v>
      </c>
      <c r="J259" s="166">
        <f t="shared" si="41"/>
        <v>30787.800000000003</v>
      </c>
      <c r="K259" s="166">
        <f t="shared" si="41"/>
        <v>0</v>
      </c>
      <c r="L259" s="166">
        <f t="shared" si="41"/>
        <v>64.44</v>
      </c>
      <c r="M259" s="166">
        <v>9441.37</v>
      </c>
      <c r="N259" s="215">
        <v>142940.6</v>
      </c>
      <c r="O259" s="166">
        <f>SUM(O258*13)</f>
        <v>12919.27</v>
      </c>
      <c r="P259" s="166">
        <f>SUM(P258*13)</f>
        <v>0</v>
      </c>
      <c r="Q259" s="166">
        <f>SUM(Q258*12)</f>
        <v>2115.84</v>
      </c>
      <c r="R259" s="166"/>
      <c r="S259" s="166"/>
      <c r="T259" s="187">
        <f>SUM(N259:S259)</f>
        <v>157975.71</v>
      </c>
      <c r="U259" s="99"/>
    </row>
    <row r="260" spans="1:21" ht="12.75">
      <c r="A260" s="234" t="s">
        <v>445</v>
      </c>
      <c r="B260" s="190"/>
      <c r="C260" s="190"/>
      <c r="D260" s="211"/>
      <c r="E260" s="211"/>
      <c r="F260" s="214"/>
      <c r="G260" s="214"/>
      <c r="H260" s="214"/>
      <c r="I260" s="214"/>
      <c r="J260" s="214"/>
      <c r="K260" s="214"/>
      <c r="L260" s="214"/>
      <c r="M260" s="214"/>
      <c r="N260" s="210"/>
      <c r="O260" s="214"/>
      <c r="P260" s="214"/>
      <c r="Q260" s="214"/>
      <c r="R260" s="214"/>
      <c r="S260" s="214"/>
      <c r="T260" s="157"/>
      <c r="U260" s="99"/>
    </row>
    <row r="261" spans="1:21" ht="12.7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68"/>
      <c r="U261" s="99"/>
    </row>
    <row r="262" spans="1:21" ht="12.75">
      <c r="A262" s="216" t="s">
        <v>443</v>
      </c>
      <c r="B262" s="158"/>
      <c r="C262" s="158"/>
      <c r="D262" s="158"/>
      <c r="E262" s="158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99"/>
    </row>
    <row r="263" spans="1:21" ht="12.75">
      <c r="A263" s="188"/>
      <c r="B263" s="188"/>
      <c r="C263" s="188"/>
      <c r="D263" s="188"/>
      <c r="E263" s="188"/>
      <c r="F263" s="188"/>
      <c r="G263" s="188"/>
      <c r="H263" s="188"/>
      <c r="I263" s="188"/>
      <c r="J263" s="157"/>
      <c r="K263" s="159" t="s">
        <v>229</v>
      </c>
      <c r="L263" s="159" t="s">
        <v>30</v>
      </c>
      <c r="M263" s="190"/>
      <c r="N263" s="190"/>
      <c r="O263" s="188"/>
      <c r="P263" s="189"/>
      <c r="Q263" s="188"/>
      <c r="R263" s="188"/>
      <c r="S263" s="188"/>
      <c r="T263" s="157"/>
      <c r="U263" s="99"/>
    </row>
    <row r="264" spans="1:21" ht="12.75">
      <c r="A264" s="160" t="s">
        <v>22</v>
      </c>
      <c r="B264" s="160" t="s">
        <v>23</v>
      </c>
      <c r="C264" s="160" t="s">
        <v>33</v>
      </c>
      <c r="D264" s="160" t="s">
        <v>24</v>
      </c>
      <c r="E264" s="160" t="s">
        <v>25</v>
      </c>
      <c r="F264" s="160" t="s">
        <v>26</v>
      </c>
      <c r="G264" s="160" t="s">
        <v>27</v>
      </c>
      <c r="H264" s="160" t="s">
        <v>29</v>
      </c>
      <c r="I264" s="160" t="s">
        <v>12</v>
      </c>
      <c r="J264" s="162" t="s">
        <v>208</v>
      </c>
      <c r="K264" s="201" t="s">
        <v>32</v>
      </c>
      <c r="L264" s="163" t="s">
        <v>31</v>
      </c>
      <c r="M264" s="160" t="s">
        <v>16</v>
      </c>
      <c r="N264" s="160" t="s">
        <v>220</v>
      </c>
      <c r="O264" s="160" t="s">
        <v>28</v>
      </c>
      <c r="P264" s="164" t="s">
        <v>209</v>
      </c>
      <c r="Q264" s="160" t="s">
        <v>11</v>
      </c>
      <c r="R264" s="160" t="s">
        <v>296</v>
      </c>
      <c r="S264" s="160" t="s">
        <v>433</v>
      </c>
      <c r="T264" s="157"/>
      <c r="U264" s="99"/>
    </row>
    <row r="265" spans="1:21" ht="12.75">
      <c r="A265" s="172">
        <v>1</v>
      </c>
      <c r="B265" s="165">
        <v>165</v>
      </c>
      <c r="C265" s="165" t="s">
        <v>212</v>
      </c>
      <c r="D265" s="165" t="s">
        <v>75</v>
      </c>
      <c r="E265" s="165" t="s">
        <v>86</v>
      </c>
      <c r="F265" s="167">
        <v>1437.06</v>
      </c>
      <c r="G265" s="166">
        <v>0</v>
      </c>
      <c r="H265" s="167">
        <v>25.6</v>
      </c>
      <c r="I265" s="170">
        <v>11.96</v>
      </c>
      <c r="J265" s="166">
        <v>0</v>
      </c>
      <c r="K265" s="166">
        <v>0</v>
      </c>
      <c r="L265" s="167">
        <v>5.37</v>
      </c>
      <c r="M265" s="167">
        <f aca="true" t="shared" si="42" ref="M265:M270">SUM(F265:J265)</f>
        <v>1474.62</v>
      </c>
      <c r="N265" s="192">
        <f aca="true" t="shared" si="43" ref="N265:N270">SUM(F265:L265)*12+M265</f>
        <v>19234.499999999996</v>
      </c>
      <c r="O265" s="167">
        <v>158.24</v>
      </c>
      <c r="P265" s="166">
        <v>0</v>
      </c>
      <c r="Q265" s="167">
        <v>39.31</v>
      </c>
      <c r="R265" s="167"/>
      <c r="S265" s="167"/>
      <c r="T265" s="157"/>
      <c r="U265" s="99"/>
    </row>
    <row r="266" spans="1:21" ht="12.75">
      <c r="A266" s="165">
        <v>2</v>
      </c>
      <c r="B266" s="165">
        <v>118</v>
      </c>
      <c r="C266" s="165" t="s">
        <v>13</v>
      </c>
      <c r="D266" s="165" t="s">
        <v>77</v>
      </c>
      <c r="E266" s="165" t="s">
        <v>88</v>
      </c>
      <c r="F266" s="177">
        <v>1621.18</v>
      </c>
      <c r="G266" s="166">
        <v>0</v>
      </c>
      <c r="H266" s="177">
        <v>66.91</v>
      </c>
      <c r="I266" s="177">
        <v>13.69</v>
      </c>
      <c r="J266" s="166">
        <v>0</v>
      </c>
      <c r="K266" s="166">
        <v>0</v>
      </c>
      <c r="L266" s="167">
        <v>0</v>
      </c>
      <c r="M266" s="167">
        <f t="shared" si="42"/>
        <v>1701.7800000000002</v>
      </c>
      <c r="N266" s="192">
        <f t="shared" si="43"/>
        <v>22123.14</v>
      </c>
      <c r="O266" s="177">
        <v>203.93</v>
      </c>
      <c r="P266" s="166">
        <v>0</v>
      </c>
      <c r="Q266" s="177">
        <v>45.8</v>
      </c>
      <c r="R266" s="177">
        <v>32.13</v>
      </c>
      <c r="S266" s="177"/>
      <c r="T266" s="157"/>
      <c r="U266" s="99"/>
    </row>
    <row r="267" spans="1:21" ht="12.75">
      <c r="A267" s="172" t="s">
        <v>306</v>
      </c>
      <c r="B267" s="165">
        <v>126</v>
      </c>
      <c r="C267" s="165" t="s">
        <v>212</v>
      </c>
      <c r="D267" s="165" t="s">
        <v>179</v>
      </c>
      <c r="E267" s="165" t="s">
        <v>50</v>
      </c>
      <c r="F267" s="166">
        <v>718.53</v>
      </c>
      <c r="G267" s="166">
        <v>0</v>
      </c>
      <c r="H267" s="166">
        <v>35.19</v>
      </c>
      <c r="I267" s="166">
        <v>5.98</v>
      </c>
      <c r="J267" s="166">
        <v>0</v>
      </c>
      <c r="K267" s="166">
        <v>0</v>
      </c>
      <c r="L267" s="166">
        <v>2.69</v>
      </c>
      <c r="M267" s="167">
        <f t="shared" si="42"/>
        <v>759.7</v>
      </c>
      <c r="N267" s="192">
        <f t="shared" si="43"/>
        <v>9908.380000000001</v>
      </c>
      <c r="O267" s="166">
        <v>79.12</v>
      </c>
      <c r="P267" s="193">
        <v>0</v>
      </c>
      <c r="Q267" s="166">
        <v>19.66</v>
      </c>
      <c r="R267" s="166"/>
      <c r="S267" s="166"/>
      <c r="T267" s="168"/>
      <c r="U267" s="99"/>
    </row>
    <row r="268" spans="1:21" ht="12.75">
      <c r="A268" s="165">
        <v>4</v>
      </c>
      <c r="B268" s="165">
        <v>400</v>
      </c>
      <c r="C268" s="196" t="s">
        <v>72</v>
      </c>
      <c r="D268" s="165" t="s">
        <v>38</v>
      </c>
      <c r="E268" s="196" t="s">
        <v>273</v>
      </c>
      <c r="F268" s="187">
        <v>2028.18</v>
      </c>
      <c r="G268" s="187">
        <v>14.9</v>
      </c>
      <c r="H268" s="166">
        <v>0</v>
      </c>
      <c r="I268" s="187">
        <v>17.71</v>
      </c>
      <c r="J268" s="166">
        <v>0</v>
      </c>
      <c r="K268" s="166">
        <v>0</v>
      </c>
      <c r="L268" s="166">
        <v>0</v>
      </c>
      <c r="M268" s="167">
        <f t="shared" si="42"/>
        <v>2060.79</v>
      </c>
      <c r="N268" s="192">
        <f>SUM(F268:L268)*12+M268</f>
        <v>26790.27</v>
      </c>
      <c r="O268" s="187">
        <v>333.72</v>
      </c>
      <c r="P268" s="187">
        <v>640</v>
      </c>
      <c r="Q268" s="187">
        <v>51.9</v>
      </c>
      <c r="R268" s="187"/>
      <c r="S268" s="187"/>
      <c r="T268" s="168"/>
      <c r="U268" s="99"/>
    </row>
    <row r="269" spans="1:21" ht="12.75">
      <c r="A269" s="165">
        <v>5</v>
      </c>
      <c r="B269" s="165">
        <v>527</v>
      </c>
      <c r="C269" s="165" t="s">
        <v>194</v>
      </c>
      <c r="D269" s="165" t="s">
        <v>78</v>
      </c>
      <c r="E269" s="165" t="s">
        <v>89</v>
      </c>
      <c r="F269" s="166">
        <v>1437.06</v>
      </c>
      <c r="G269" s="166">
        <v>0</v>
      </c>
      <c r="H269" s="166">
        <v>86.03</v>
      </c>
      <c r="I269" s="166">
        <v>11.76</v>
      </c>
      <c r="J269" s="166">
        <v>0</v>
      </c>
      <c r="K269" s="166">
        <v>120.85</v>
      </c>
      <c r="L269" s="167">
        <v>5.37</v>
      </c>
      <c r="M269" s="167">
        <f t="shared" si="42"/>
        <v>1534.85</v>
      </c>
      <c r="N269" s="192">
        <f t="shared" si="43"/>
        <v>21467.689999999995</v>
      </c>
      <c r="O269" s="166">
        <v>130.34</v>
      </c>
      <c r="P269" s="166">
        <v>0</v>
      </c>
      <c r="Q269" s="166">
        <v>39.31</v>
      </c>
      <c r="R269" s="166"/>
      <c r="S269" s="166"/>
      <c r="T269" s="168"/>
      <c r="U269" s="99"/>
    </row>
    <row r="270" spans="1:21" ht="12.75">
      <c r="A270" s="165">
        <v>6</v>
      </c>
      <c r="B270" s="165">
        <v>97</v>
      </c>
      <c r="C270" s="165" t="s">
        <v>73</v>
      </c>
      <c r="D270" s="165" t="s">
        <v>79</v>
      </c>
      <c r="E270" s="165" t="s">
        <v>160</v>
      </c>
      <c r="F270" s="167">
        <v>1437.06</v>
      </c>
      <c r="G270" s="166">
        <v>0</v>
      </c>
      <c r="H270" s="167">
        <v>80.71</v>
      </c>
      <c r="I270" s="167">
        <v>11.56</v>
      </c>
      <c r="J270" s="166">
        <v>0</v>
      </c>
      <c r="K270" s="166">
        <v>0</v>
      </c>
      <c r="L270" s="167">
        <v>5.37</v>
      </c>
      <c r="M270" s="167">
        <f t="shared" si="42"/>
        <v>1529.33</v>
      </c>
      <c r="N270" s="192">
        <f t="shared" si="43"/>
        <v>19945.729999999996</v>
      </c>
      <c r="O270" s="167">
        <v>104.33</v>
      </c>
      <c r="P270" s="193">
        <v>0</v>
      </c>
      <c r="Q270" s="167">
        <v>39.31</v>
      </c>
      <c r="R270" s="167">
        <v>10.33</v>
      </c>
      <c r="S270" s="167"/>
      <c r="T270" s="168"/>
      <c r="U270" s="99"/>
    </row>
    <row r="271" spans="1:21" ht="12.75">
      <c r="A271" s="165">
        <v>7</v>
      </c>
      <c r="B271" s="165">
        <v>151</v>
      </c>
      <c r="C271" s="165" t="s">
        <v>71</v>
      </c>
      <c r="D271" s="165" t="s">
        <v>80</v>
      </c>
      <c r="E271" s="165" t="s">
        <v>90</v>
      </c>
      <c r="F271" s="166">
        <v>1621.18</v>
      </c>
      <c r="G271" s="166">
        <v>0</v>
      </c>
      <c r="H271" s="166">
        <v>0</v>
      </c>
      <c r="I271" s="166">
        <v>13.69</v>
      </c>
      <c r="J271" s="166">
        <v>0</v>
      </c>
      <c r="K271" s="166">
        <v>0</v>
      </c>
      <c r="L271" s="166">
        <v>0</v>
      </c>
      <c r="M271" s="167">
        <v>153.23</v>
      </c>
      <c r="N271" s="192">
        <f>SUM(F271:L271)*1+M271</f>
        <v>1788.1000000000001</v>
      </c>
      <c r="O271" s="166"/>
      <c r="P271" s="193">
        <v>0</v>
      </c>
      <c r="Q271" s="166"/>
      <c r="R271" s="166"/>
      <c r="S271" s="166"/>
      <c r="T271" s="168"/>
      <c r="U271" s="99"/>
    </row>
    <row r="272" spans="1:21" ht="12.75">
      <c r="A272" s="172" t="s">
        <v>444</v>
      </c>
      <c r="B272" s="165"/>
      <c r="C272" s="165" t="s">
        <v>211</v>
      </c>
      <c r="D272" s="183" t="s">
        <v>321</v>
      </c>
      <c r="E272" s="175"/>
      <c r="F272" s="208">
        <v>1621.18</v>
      </c>
      <c r="G272" s="166">
        <v>0</v>
      </c>
      <c r="H272" s="166">
        <v>0</v>
      </c>
      <c r="I272" s="205">
        <v>13.69</v>
      </c>
      <c r="J272" s="166">
        <v>0</v>
      </c>
      <c r="K272" s="166">
        <v>0</v>
      </c>
      <c r="L272" s="166">
        <v>0</v>
      </c>
      <c r="M272" s="167">
        <f>SUM(F272:J272)/12*10</f>
        <v>1362.3916666666669</v>
      </c>
      <c r="N272" s="192">
        <f>SUM(F272:L272)*10+M272</f>
        <v>17711.091666666667</v>
      </c>
      <c r="O272" s="166">
        <v>0</v>
      </c>
      <c r="P272" s="166">
        <v>0</v>
      </c>
      <c r="Q272" s="206">
        <v>45.8</v>
      </c>
      <c r="R272" s="206"/>
      <c r="S272" s="206"/>
      <c r="T272" s="168"/>
      <c r="U272" s="99"/>
    </row>
    <row r="273" spans="1:21" ht="12.75">
      <c r="A273" s="165"/>
      <c r="B273" s="165"/>
      <c r="C273" s="165"/>
      <c r="D273" s="184" t="s">
        <v>241</v>
      </c>
      <c r="E273" s="185"/>
      <c r="F273" s="166">
        <f>SUM(F265:F272)</f>
        <v>11921.43</v>
      </c>
      <c r="G273" s="166">
        <f>SUM(G267:G272)</f>
        <v>14.9</v>
      </c>
      <c r="H273" s="166">
        <f>SUM(H265:H272)</f>
        <v>294.44</v>
      </c>
      <c r="I273" s="166">
        <f>SUM(I265:I272)</f>
        <v>100.03999999999999</v>
      </c>
      <c r="J273" s="166">
        <f>SUM(J267:J272)</f>
        <v>0</v>
      </c>
      <c r="K273" s="166">
        <f>SUM(K267:K272)</f>
        <v>120.85</v>
      </c>
      <c r="L273" s="166">
        <f aca="true" t="shared" si="44" ref="L273:R273">SUM(L265:L272)</f>
        <v>18.8</v>
      </c>
      <c r="M273" s="166">
        <f t="shared" si="44"/>
        <v>10576.691666666666</v>
      </c>
      <c r="N273" s="166">
        <f t="shared" si="44"/>
        <v>138968.90166666667</v>
      </c>
      <c r="O273" s="166">
        <f t="shared" si="44"/>
        <v>1009.6800000000001</v>
      </c>
      <c r="P273" s="166">
        <f t="shared" si="44"/>
        <v>640</v>
      </c>
      <c r="Q273" s="166">
        <f t="shared" si="44"/>
        <v>281.09</v>
      </c>
      <c r="R273" s="166">
        <f t="shared" si="44"/>
        <v>42.46</v>
      </c>
      <c r="S273" s="166"/>
      <c r="T273" s="168"/>
      <c r="U273" s="99"/>
    </row>
    <row r="274" spans="1:21" ht="12.75">
      <c r="A274" s="165"/>
      <c r="B274" s="165"/>
      <c r="C274" s="165"/>
      <c r="D274" s="196" t="s">
        <v>242</v>
      </c>
      <c r="E274" s="196"/>
      <c r="F274" s="166">
        <f>SUM(F273*12)</f>
        <v>143057.16</v>
      </c>
      <c r="G274" s="166">
        <f aca="true" t="shared" si="45" ref="G274:L274">SUM(G273*12)</f>
        <v>178.8</v>
      </c>
      <c r="H274" s="166">
        <f t="shared" si="45"/>
        <v>3533.2799999999997</v>
      </c>
      <c r="I274" s="166">
        <f t="shared" si="45"/>
        <v>1200.48</v>
      </c>
      <c r="J274" s="166">
        <f t="shared" si="45"/>
        <v>0</v>
      </c>
      <c r="K274" s="166">
        <f t="shared" si="45"/>
        <v>1450.1999999999998</v>
      </c>
      <c r="L274" s="166">
        <f t="shared" si="45"/>
        <v>225.60000000000002</v>
      </c>
      <c r="M274" s="166">
        <v>8515.9</v>
      </c>
      <c r="N274" s="166">
        <v>138968.9</v>
      </c>
      <c r="O274" s="166">
        <v>13346.76</v>
      </c>
      <c r="P274" s="166">
        <f>SUM(P273*13)</f>
        <v>8320</v>
      </c>
      <c r="Q274" s="166">
        <v>3418.88</v>
      </c>
      <c r="R274" s="166">
        <f>SUM(R273*12)</f>
        <v>509.52</v>
      </c>
      <c r="S274" s="166"/>
      <c r="T274" s="186">
        <f>SUM(N274:S274)</f>
        <v>164564.06</v>
      </c>
      <c r="U274" s="99"/>
    </row>
    <row r="275" spans="1:21" ht="12.75">
      <c r="A275" s="157" t="s">
        <v>312</v>
      </c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99"/>
    </row>
    <row r="276" spans="1:21" ht="12.75">
      <c r="A276" s="233" t="s">
        <v>322</v>
      </c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99"/>
      <c r="P276" s="157"/>
      <c r="Q276" s="199"/>
      <c r="R276" s="157"/>
      <c r="S276" s="157"/>
      <c r="T276" s="157"/>
      <c r="U276" s="99"/>
    </row>
    <row r="277" spans="1:21" ht="12.7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99"/>
    </row>
    <row r="278" spans="1:21" ht="12.75">
      <c r="A278" s="158" t="s">
        <v>282</v>
      </c>
      <c r="B278" s="158"/>
      <c r="C278" s="158"/>
      <c r="D278" s="158"/>
      <c r="E278" s="158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99"/>
    </row>
    <row r="279" spans="1:21" ht="12.75">
      <c r="A279" s="157"/>
      <c r="B279" s="157"/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82"/>
      <c r="N279" s="182"/>
      <c r="O279" s="158"/>
      <c r="P279" s="157"/>
      <c r="Q279" s="157"/>
      <c r="R279" s="157"/>
      <c r="S279" s="157"/>
      <c r="T279" s="157"/>
      <c r="U279" s="99"/>
    </row>
    <row r="280" spans="1:21" ht="12.75">
      <c r="A280" s="188"/>
      <c r="B280" s="188"/>
      <c r="C280" s="188"/>
      <c r="D280" s="188"/>
      <c r="E280" s="188"/>
      <c r="F280" s="188"/>
      <c r="G280" s="188"/>
      <c r="H280" s="188"/>
      <c r="I280" s="188"/>
      <c r="J280" s="157"/>
      <c r="K280" s="159" t="s">
        <v>229</v>
      </c>
      <c r="L280" s="159" t="s">
        <v>30</v>
      </c>
      <c r="M280" s="182"/>
      <c r="N280" s="182"/>
      <c r="O280" s="188"/>
      <c r="P280" s="189"/>
      <c r="Q280" s="188"/>
      <c r="R280" s="188"/>
      <c r="S280" s="188"/>
      <c r="T280" s="157"/>
      <c r="U280" s="99"/>
    </row>
    <row r="281" spans="1:21" ht="12.75">
      <c r="A281" s="160" t="s">
        <v>22</v>
      </c>
      <c r="B281" s="160" t="s">
        <v>23</v>
      </c>
      <c r="C281" s="160" t="s">
        <v>33</v>
      </c>
      <c r="D281" s="160" t="s">
        <v>24</v>
      </c>
      <c r="E281" s="160" t="s">
        <v>25</v>
      </c>
      <c r="F281" s="160" t="s">
        <v>26</v>
      </c>
      <c r="G281" s="160" t="s">
        <v>27</v>
      </c>
      <c r="H281" s="160" t="s">
        <v>29</v>
      </c>
      <c r="I281" s="160" t="s">
        <v>12</v>
      </c>
      <c r="J281" s="162" t="s">
        <v>208</v>
      </c>
      <c r="K281" s="201" t="s">
        <v>32</v>
      </c>
      <c r="L281" s="163" t="s">
        <v>31</v>
      </c>
      <c r="M281" s="160" t="s">
        <v>16</v>
      </c>
      <c r="N281" s="160" t="s">
        <v>220</v>
      </c>
      <c r="O281" s="160" t="s">
        <v>28</v>
      </c>
      <c r="P281" s="164" t="s">
        <v>209</v>
      </c>
      <c r="Q281" s="160" t="s">
        <v>11</v>
      </c>
      <c r="R281" s="160" t="s">
        <v>296</v>
      </c>
      <c r="S281" s="160" t="s">
        <v>433</v>
      </c>
      <c r="T281" s="157"/>
      <c r="U281" s="99"/>
    </row>
    <row r="282" spans="1:21" ht="12.75">
      <c r="A282" s="165">
        <v>1</v>
      </c>
      <c r="B282" s="165">
        <v>71</v>
      </c>
      <c r="C282" s="165" t="s">
        <v>73</v>
      </c>
      <c r="D282" s="165" t="s">
        <v>104</v>
      </c>
      <c r="E282" s="165" t="s">
        <v>112</v>
      </c>
      <c r="F282" s="167">
        <v>1437.06</v>
      </c>
      <c r="G282" s="208">
        <v>0</v>
      </c>
      <c r="H282" s="167">
        <v>0</v>
      </c>
      <c r="I282" s="167">
        <v>11.56</v>
      </c>
      <c r="J282" s="166">
        <v>0</v>
      </c>
      <c r="K282" s="166">
        <v>0</v>
      </c>
      <c r="L282" s="166">
        <v>5.37</v>
      </c>
      <c r="M282" s="167">
        <f>SUM(F282:J282)</f>
        <v>1448.62</v>
      </c>
      <c r="N282" s="192">
        <f>SUM(F282:L282)*12+M282</f>
        <v>18896.499999999996</v>
      </c>
      <c r="O282" s="167">
        <v>104.33</v>
      </c>
      <c r="P282" s="193">
        <v>0</v>
      </c>
      <c r="Q282" s="167">
        <v>39.31</v>
      </c>
      <c r="R282" s="167">
        <v>59.23</v>
      </c>
      <c r="S282" s="167"/>
      <c r="T282" s="214"/>
      <c r="U282" s="99"/>
    </row>
    <row r="283" spans="1:21" ht="12.75">
      <c r="A283" s="165">
        <v>2</v>
      </c>
      <c r="B283" s="165">
        <v>189</v>
      </c>
      <c r="C283" s="165" t="s">
        <v>212</v>
      </c>
      <c r="D283" s="165" t="s">
        <v>171</v>
      </c>
      <c r="E283" s="165" t="s">
        <v>117</v>
      </c>
      <c r="F283" s="166">
        <v>1437.06</v>
      </c>
      <c r="G283" s="208">
        <v>0</v>
      </c>
      <c r="H283" s="166">
        <v>103</v>
      </c>
      <c r="I283" s="166">
        <v>11.96</v>
      </c>
      <c r="J283" s="166">
        <v>0</v>
      </c>
      <c r="K283" s="166">
        <v>0</v>
      </c>
      <c r="L283" s="166">
        <v>5.37</v>
      </c>
      <c r="M283" s="167">
        <f>SUM(F283:J283)</f>
        <v>1552.02</v>
      </c>
      <c r="N283" s="192">
        <f>SUM(F283:L283)*12+M283</f>
        <v>20240.7</v>
      </c>
      <c r="O283" s="166">
        <v>158.24</v>
      </c>
      <c r="P283" s="193">
        <v>0</v>
      </c>
      <c r="Q283" s="166">
        <v>39.31</v>
      </c>
      <c r="R283" s="166"/>
      <c r="S283" s="166"/>
      <c r="T283" s="214"/>
      <c r="U283" s="99"/>
    </row>
    <row r="284" spans="1:21" ht="12.75">
      <c r="A284" s="165">
        <v>3</v>
      </c>
      <c r="B284" s="165">
        <v>79</v>
      </c>
      <c r="C284" s="165" t="s">
        <v>264</v>
      </c>
      <c r="D284" s="165" t="s">
        <v>109</v>
      </c>
      <c r="E284" s="165" t="s">
        <v>50</v>
      </c>
      <c r="F284" s="167">
        <v>1763.89</v>
      </c>
      <c r="G284" s="166">
        <v>0</v>
      </c>
      <c r="H284" s="167">
        <v>89.47</v>
      </c>
      <c r="I284" s="167">
        <v>15.86</v>
      </c>
      <c r="J284" s="166">
        <v>0</v>
      </c>
      <c r="K284" s="166">
        <v>0</v>
      </c>
      <c r="L284" s="166">
        <v>0</v>
      </c>
      <c r="M284" s="167">
        <f>SUM(F284:J284)</f>
        <v>1869.22</v>
      </c>
      <c r="N284" s="192">
        <f>SUM(F284:L284)*12+M284</f>
        <v>24299.86</v>
      </c>
      <c r="O284" s="167">
        <v>350.92</v>
      </c>
      <c r="P284" s="166">
        <v>0</v>
      </c>
      <c r="Q284" s="167">
        <v>51.9</v>
      </c>
      <c r="R284" s="167"/>
      <c r="S284" s="167"/>
      <c r="T284" s="168"/>
      <c r="U284" s="99"/>
    </row>
    <row r="285" spans="1:21" ht="12.75">
      <c r="A285" s="165">
        <v>4</v>
      </c>
      <c r="B285" s="165">
        <v>47</v>
      </c>
      <c r="C285" s="165" t="s">
        <v>73</v>
      </c>
      <c r="D285" s="165" t="s">
        <v>172</v>
      </c>
      <c r="E285" s="165" t="s">
        <v>114</v>
      </c>
      <c r="F285" s="167">
        <v>1437.06</v>
      </c>
      <c r="G285" s="208">
        <v>0</v>
      </c>
      <c r="H285" s="177">
        <v>0</v>
      </c>
      <c r="I285" s="177">
        <v>11.56</v>
      </c>
      <c r="J285" s="166">
        <v>0</v>
      </c>
      <c r="K285" s="166">
        <v>0</v>
      </c>
      <c r="L285" s="166">
        <v>5.37</v>
      </c>
      <c r="M285" s="167">
        <f>SUM(F285:J285)</f>
        <v>1448.62</v>
      </c>
      <c r="N285" s="192">
        <f>SUM(F285:L285)*12+M285</f>
        <v>18896.499999999996</v>
      </c>
      <c r="O285" s="177">
        <v>104.33</v>
      </c>
      <c r="P285" s="193">
        <v>0</v>
      </c>
      <c r="Q285" s="177">
        <v>39.31</v>
      </c>
      <c r="R285" s="177"/>
      <c r="S285" s="177"/>
      <c r="T285" s="214"/>
      <c r="U285" s="99"/>
    </row>
    <row r="286" spans="1:21" ht="12.75">
      <c r="A286" s="165"/>
      <c r="B286" s="165"/>
      <c r="C286" s="165"/>
      <c r="D286" s="184" t="s">
        <v>241</v>
      </c>
      <c r="E286" s="185"/>
      <c r="F286" s="167">
        <f>SUM(F282:F285)</f>
        <v>6075.07</v>
      </c>
      <c r="G286" s="208">
        <v>0</v>
      </c>
      <c r="H286" s="167">
        <f aca="true" t="shared" si="46" ref="H286:Q286">SUM(H282:H285)</f>
        <v>192.47</v>
      </c>
      <c r="I286" s="167">
        <f t="shared" si="46"/>
        <v>50.940000000000005</v>
      </c>
      <c r="J286" s="166">
        <f t="shared" si="46"/>
        <v>0</v>
      </c>
      <c r="K286" s="166">
        <f t="shared" si="46"/>
        <v>0</v>
      </c>
      <c r="L286" s="166">
        <f t="shared" si="46"/>
        <v>16.11</v>
      </c>
      <c r="M286" s="167">
        <f t="shared" si="46"/>
        <v>6318.48</v>
      </c>
      <c r="N286" s="167">
        <f t="shared" si="46"/>
        <v>82333.56</v>
      </c>
      <c r="O286" s="167">
        <f t="shared" si="46"/>
        <v>717.82</v>
      </c>
      <c r="P286" s="166">
        <v>0</v>
      </c>
      <c r="Q286" s="167">
        <f t="shared" si="46"/>
        <v>169.83</v>
      </c>
      <c r="R286" s="167">
        <f>SUM(R282:R285)</f>
        <v>59.23</v>
      </c>
      <c r="S286" s="167"/>
      <c r="T286" s="214"/>
      <c r="U286" s="99"/>
    </row>
    <row r="287" spans="1:21" ht="12.75">
      <c r="A287" s="165"/>
      <c r="B287" s="165"/>
      <c r="C287" s="165"/>
      <c r="D287" s="196" t="s">
        <v>242</v>
      </c>
      <c r="E287" s="196"/>
      <c r="F287" s="166">
        <f>SUM(F286*12)</f>
        <v>72900.84</v>
      </c>
      <c r="G287" s="208">
        <f aca="true" t="shared" si="47" ref="G287:L287">SUM(G286*12)</f>
        <v>0</v>
      </c>
      <c r="H287" s="166">
        <f t="shared" si="47"/>
        <v>2309.64</v>
      </c>
      <c r="I287" s="166">
        <f t="shared" si="47"/>
        <v>611.2800000000001</v>
      </c>
      <c r="J287" s="166">
        <f t="shared" si="47"/>
        <v>0</v>
      </c>
      <c r="K287" s="166">
        <f t="shared" si="47"/>
        <v>0</v>
      </c>
      <c r="L287" s="166">
        <f t="shared" si="47"/>
        <v>193.32</v>
      </c>
      <c r="M287" s="167">
        <v>6318.48</v>
      </c>
      <c r="N287" s="167">
        <f>SUM(F287:M287)</f>
        <v>82333.56</v>
      </c>
      <c r="O287" s="166">
        <f>SUM(O286*13)</f>
        <v>9331.66</v>
      </c>
      <c r="P287" s="166">
        <f>SUM(P286*13)</f>
        <v>0</v>
      </c>
      <c r="Q287" s="166">
        <f>SUM(Q286*12)</f>
        <v>2037.96</v>
      </c>
      <c r="R287" s="166">
        <f>SUM(R286*12)</f>
        <v>710.76</v>
      </c>
      <c r="S287" s="166"/>
      <c r="T287" s="166">
        <f>SUM(N287:S287)</f>
        <v>94413.94</v>
      </c>
      <c r="U287" s="99"/>
    </row>
    <row r="288" spans="1:21" ht="12.7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99"/>
    </row>
    <row r="289" spans="1:21" ht="12.7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99"/>
    </row>
    <row r="290" spans="1:21" ht="12.7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99"/>
    </row>
    <row r="291" spans="1:21" ht="12.75">
      <c r="A291" s="233" t="s">
        <v>440</v>
      </c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99"/>
    </row>
    <row r="292" spans="1:21" ht="12.7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99"/>
    </row>
    <row r="293" spans="1:21" ht="12.75">
      <c r="A293" s="158" t="s">
        <v>446</v>
      </c>
      <c r="B293" s="158"/>
      <c r="C293" s="158"/>
      <c r="D293" s="158"/>
      <c r="E293" s="158"/>
      <c r="F293" s="158"/>
      <c r="G293" s="158"/>
      <c r="H293" s="157"/>
      <c r="I293" s="157"/>
      <c r="J293" s="157"/>
      <c r="K293" s="157"/>
      <c r="L293" s="157"/>
      <c r="M293" s="190"/>
      <c r="N293" s="190"/>
      <c r="O293" s="158"/>
      <c r="P293" s="157"/>
      <c r="Q293" s="157"/>
      <c r="R293" s="157"/>
      <c r="S293" s="157"/>
      <c r="T293" s="157"/>
      <c r="U293" s="99"/>
    </row>
    <row r="294" spans="1:21" ht="12.7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88"/>
      <c r="M294" s="190"/>
      <c r="N294" s="190"/>
      <c r="O294" s="157"/>
      <c r="P294" s="157"/>
      <c r="Q294" s="157"/>
      <c r="R294" s="157"/>
      <c r="S294" s="157"/>
      <c r="T294" s="157"/>
      <c r="U294" s="99"/>
    </row>
    <row r="295" spans="1:21" ht="12.75">
      <c r="A295" s="188"/>
      <c r="B295" s="188"/>
      <c r="C295" s="188"/>
      <c r="D295" s="188"/>
      <c r="E295" s="188"/>
      <c r="F295" s="188"/>
      <c r="G295" s="188"/>
      <c r="H295" s="188"/>
      <c r="I295" s="188"/>
      <c r="J295" s="157"/>
      <c r="K295" s="159" t="s">
        <v>229</v>
      </c>
      <c r="L295" s="159" t="s">
        <v>30</v>
      </c>
      <c r="M295" s="190"/>
      <c r="N295" s="190"/>
      <c r="O295" s="188"/>
      <c r="P295" s="189"/>
      <c r="Q295" s="188"/>
      <c r="R295" s="188"/>
      <c r="S295" s="188"/>
      <c r="T295" s="157"/>
      <c r="U295" s="99"/>
    </row>
    <row r="296" spans="1:21" ht="12.75">
      <c r="A296" s="160" t="s">
        <v>22</v>
      </c>
      <c r="B296" s="160" t="s">
        <v>23</v>
      </c>
      <c r="C296" s="160" t="s">
        <v>33</v>
      </c>
      <c r="D296" s="160" t="s">
        <v>24</v>
      </c>
      <c r="E296" s="160" t="s">
        <v>25</v>
      </c>
      <c r="F296" s="160" t="s">
        <v>26</v>
      </c>
      <c r="G296" s="160" t="s">
        <v>27</v>
      </c>
      <c r="H296" s="161" t="s">
        <v>29</v>
      </c>
      <c r="I296" s="160" t="s">
        <v>12</v>
      </c>
      <c r="J296" s="162" t="s">
        <v>208</v>
      </c>
      <c r="K296" s="201" t="s">
        <v>32</v>
      </c>
      <c r="L296" s="163" t="s">
        <v>31</v>
      </c>
      <c r="M296" s="160" t="s">
        <v>16</v>
      </c>
      <c r="N296" s="160" t="s">
        <v>220</v>
      </c>
      <c r="O296" s="160" t="s">
        <v>28</v>
      </c>
      <c r="P296" s="164" t="s">
        <v>209</v>
      </c>
      <c r="Q296" s="160" t="s">
        <v>11</v>
      </c>
      <c r="R296" s="160" t="s">
        <v>296</v>
      </c>
      <c r="S296" s="160" t="s">
        <v>433</v>
      </c>
      <c r="T296" s="157"/>
      <c r="U296" s="99"/>
    </row>
    <row r="297" spans="1:21" ht="12.75">
      <c r="A297" s="165">
        <v>1</v>
      </c>
      <c r="B297" s="165">
        <v>84</v>
      </c>
      <c r="C297" s="165" t="s">
        <v>14</v>
      </c>
      <c r="D297" s="165" t="s">
        <v>100</v>
      </c>
      <c r="E297" s="165" t="s">
        <v>101</v>
      </c>
      <c r="F297" s="167">
        <v>1763.89</v>
      </c>
      <c r="G297" s="166">
        <v>0</v>
      </c>
      <c r="H297" s="167">
        <v>76.64</v>
      </c>
      <c r="I297" s="167">
        <v>17.71</v>
      </c>
      <c r="J297" s="166">
        <v>0</v>
      </c>
      <c r="K297" s="166">
        <v>0</v>
      </c>
      <c r="L297" s="166">
        <v>0</v>
      </c>
      <c r="M297" s="167">
        <f aca="true" t="shared" si="48" ref="M297:M303">SUM(F297:J297)</f>
        <v>1858.2400000000002</v>
      </c>
      <c r="N297" s="192">
        <f>SUM(F297:L297)*12+M297</f>
        <v>24157.120000000006</v>
      </c>
      <c r="O297" s="167">
        <v>598</v>
      </c>
      <c r="P297" s="167">
        <v>640</v>
      </c>
      <c r="Q297" s="167">
        <v>51.9</v>
      </c>
      <c r="R297" s="167"/>
      <c r="S297" s="167"/>
      <c r="T297" s="190"/>
      <c r="U297" s="99"/>
    </row>
    <row r="298" spans="1:21" ht="12.75">
      <c r="A298" s="165">
        <v>2</v>
      </c>
      <c r="B298" s="165">
        <v>136</v>
      </c>
      <c r="C298" s="165" t="s">
        <v>218</v>
      </c>
      <c r="D298" s="165" t="s">
        <v>106</v>
      </c>
      <c r="E298" s="165" t="s">
        <v>115</v>
      </c>
      <c r="F298" s="167">
        <v>1359.55</v>
      </c>
      <c r="G298" s="166">
        <v>0</v>
      </c>
      <c r="H298" s="167">
        <v>78.65</v>
      </c>
      <c r="I298" s="167">
        <v>10.96</v>
      </c>
      <c r="J298" s="166">
        <v>0</v>
      </c>
      <c r="K298" s="166">
        <v>0</v>
      </c>
      <c r="L298" s="167">
        <v>5.37</v>
      </c>
      <c r="M298" s="167">
        <f t="shared" si="48"/>
        <v>1449.16</v>
      </c>
      <c r="N298" s="192">
        <f aca="true" t="shared" si="49" ref="N298:N304">SUM(F298:L298)*12+M298</f>
        <v>18903.52</v>
      </c>
      <c r="O298" s="167">
        <v>102.09</v>
      </c>
      <c r="P298" s="166">
        <v>0</v>
      </c>
      <c r="Q298" s="167">
        <v>32.4</v>
      </c>
      <c r="R298" s="167"/>
      <c r="S298" s="167"/>
      <c r="T298" s="168"/>
      <c r="U298" s="99"/>
    </row>
    <row r="299" spans="1:21" ht="12.75">
      <c r="A299" s="165">
        <v>3</v>
      </c>
      <c r="B299" s="165">
        <v>105</v>
      </c>
      <c r="C299" s="165" t="s">
        <v>71</v>
      </c>
      <c r="D299" s="165" t="s">
        <v>95</v>
      </c>
      <c r="E299" s="165" t="s">
        <v>50</v>
      </c>
      <c r="F299" s="177">
        <v>1621.18</v>
      </c>
      <c r="G299" s="166">
        <v>0</v>
      </c>
      <c r="H299" s="177">
        <v>72.55</v>
      </c>
      <c r="I299" s="177">
        <v>13.69</v>
      </c>
      <c r="J299" s="166">
        <v>0</v>
      </c>
      <c r="K299" s="166">
        <v>0</v>
      </c>
      <c r="L299" s="166">
        <v>0</v>
      </c>
      <c r="M299" s="167">
        <f t="shared" si="48"/>
        <v>1707.42</v>
      </c>
      <c r="N299" s="192">
        <f t="shared" si="49"/>
        <v>22196.46</v>
      </c>
      <c r="O299" s="177">
        <v>203.93</v>
      </c>
      <c r="P299" s="166">
        <v>0</v>
      </c>
      <c r="Q299" s="177">
        <v>45.8</v>
      </c>
      <c r="R299" s="177"/>
      <c r="S299" s="177"/>
      <c r="T299" s="168"/>
      <c r="U299" s="99"/>
    </row>
    <row r="300" spans="1:21" ht="12.75">
      <c r="A300" s="165">
        <v>4</v>
      </c>
      <c r="B300" s="165">
        <v>117</v>
      </c>
      <c r="C300" s="165" t="s">
        <v>264</v>
      </c>
      <c r="D300" s="165" t="s">
        <v>59</v>
      </c>
      <c r="E300" s="165" t="s">
        <v>116</v>
      </c>
      <c r="F300" s="167">
        <v>1763.89</v>
      </c>
      <c r="G300" s="166">
        <v>0</v>
      </c>
      <c r="H300" s="167">
        <v>67.77</v>
      </c>
      <c r="I300" s="167">
        <v>15.86</v>
      </c>
      <c r="J300" s="166">
        <v>0</v>
      </c>
      <c r="K300" s="166">
        <v>0</v>
      </c>
      <c r="L300" s="166">
        <v>0</v>
      </c>
      <c r="M300" s="167">
        <f t="shared" si="48"/>
        <v>1847.52</v>
      </c>
      <c r="N300" s="192">
        <f t="shared" si="49"/>
        <v>24017.76</v>
      </c>
      <c r="O300" s="167">
        <v>350.92</v>
      </c>
      <c r="P300" s="166">
        <v>0</v>
      </c>
      <c r="Q300" s="167">
        <v>51.9</v>
      </c>
      <c r="R300" s="167"/>
      <c r="S300" s="167"/>
      <c r="T300" s="168"/>
      <c r="U300" s="99"/>
    </row>
    <row r="301" spans="1:21" ht="12.75">
      <c r="A301" s="165">
        <v>5</v>
      </c>
      <c r="B301" s="165">
        <v>159</v>
      </c>
      <c r="C301" s="165" t="s">
        <v>73</v>
      </c>
      <c r="D301" s="165" t="s">
        <v>107</v>
      </c>
      <c r="E301" s="165" t="s">
        <v>117</v>
      </c>
      <c r="F301" s="167">
        <v>1437.06</v>
      </c>
      <c r="G301" s="166">
        <v>0</v>
      </c>
      <c r="H301" s="167">
        <v>32.85</v>
      </c>
      <c r="I301" s="170">
        <v>11.56</v>
      </c>
      <c r="J301" s="166">
        <v>0</v>
      </c>
      <c r="K301" s="166">
        <v>0</v>
      </c>
      <c r="L301" s="167">
        <v>5.37</v>
      </c>
      <c r="M301" s="167">
        <f t="shared" si="48"/>
        <v>1481.4699999999998</v>
      </c>
      <c r="N301" s="192">
        <f t="shared" si="49"/>
        <v>19323.549999999996</v>
      </c>
      <c r="O301" s="167">
        <v>104.33</v>
      </c>
      <c r="P301" s="166">
        <v>0</v>
      </c>
      <c r="Q301" s="167">
        <v>39.31</v>
      </c>
      <c r="R301" s="167">
        <v>10.33</v>
      </c>
      <c r="S301" s="167"/>
      <c r="T301" s="168"/>
      <c r="U301" s="99"/>
    </row>
    <row r="302" spans="1:21" ht="12.75">
      <c r="A302" s="165">
        <v>6</v>
      </c>
      <c r="B302" s="165">
        <v>193</v>
      </c>
      <c r="C302" s="165" t="s">
        <v>73</v>
      </c>
      <c r="D302" s="165" t="s">
        <v>108</v>
      </c>
      <c r="E302" s="165" t="s">
        <v>118</v>
      </c>
      <c r="F302" s="167">
        <v>1437.06</v>
      </c>
      <c r="G302" s="166">
        <v>0</v>
      </c>
      <c r="H302" s="166">
        <v>0</v>
      </c>
      <c r="I302" s="170">
        <v>11.56</v>
      </c>
      <c r="J302" s="166">
        <v>0</v>
      </c>
      <c r="K302" s="166">
        <v>0</v>
      </c>
      <c r="L302" s="167">
        <v>5.37</v>
      </c>
      <c r="M302" s="167">
        <f t="shared" si="48"/>
        <v>1448.62</v>
      </c>
      <c r="N302" s="192">
        <f t="shared" si="49"/>
        <v>18896.499999999996</v>
      </c>
      <c r="O302" s="167">
        <v>104.33</v>
      </c>
      <c r="P302" s="166">
        <v>0</v>
      </c>
      <c r="Q302" s="167">
        <v>39.31</v>
      </c>
      <c r="R302" s="167"/>
      <c r="S302" s="167"/>
      <c r="T302" s="168"/>
      <c r="U302" s="99"/>
    </row>
    <row r="303" spans="1:21" ht="12.75">
      <c r="A303" s="202">
        <v>7</v>
      </c>
      <c r="B303" s="165">
        <v>200</v>
      </c>
      <c r="C303" s="165" t="s">
        <v>200</v>
      </c>
      <c r="D303" s="165" t="s">
        <v>110</v>
      </c>
      <c r="E303" s="165" t="s">
        <v>87</v>
      </c>
      <c r="F303" s="167">
        <v>1437.06</v>
      </c>
      <c r="G303" s="166">
        <v>0</v>
      </c>
      <c r="H303" s="166">
        <v>0</v>
      </c>
      <c r="I303" s="170">
        <v>11.39</v>
      </c>
      <c r="J303" s="166">
        <v>0</v>
      </c>
      <c r="K303" s="166">
        <v>0</v>
      </c>
      <c r="L303" s="167">
        <v>5.37</v>
      </c>
      <c r="M303" s="167">
        <f t="shared" si="48"/>
        <v>1448.45</v>
      </c>
      <c r="N303" s="192">
        <f t="shared" si="49"/>
        <v>18894.29</v>
      </c>
      <c r="O303" s="167">
        <v>82.1</v>
      </c>
      <c r="P303" s="166">
        <v>0</v>
      </c>
      <c r="Q303" s="167">
        <v>39.31</v>
      </c>
      <c r="R303" s="167"/>
      <c r="S303" s="167"/>
      <c r="T303" s="168"/>
      <c r="U303" s="99"/>
    </row>
    <row r="304" spans="1:21" ht="12.75">
      <c r="A304" s="207"/>
      <c r="B304" s="175"/>
      <c r="C304" s="165"/>
      <c r="D304" s="184" t="s">
        <v>241</v>
      </c>
      <c r="E304" s="185"/>
      <c r="F304" s="167">
        <f>SUM(F297:F303)</f>
        <v>10819.689999999999</v>
      </c>
      <c r="G304" s="166">
        <v>0</v>
      </c>
      <c r="H304" s="167">
        <f>SUM(H297:H303)</f>
        <v>328.46000000000004</v>
      </c>
      <c r="I304" s="167">
        <f>SUM(I297:I303)</f>
        <v>92.73</v>
      </c>
      <c r="J304" s="166">
        <f>SUM(J297:J303)</f>
        <v>0</v>
      </c>
      <c r="K304" s="166">
        <v>0</v>
      </c>
      <c r="L304" s="167">
        <f>SUM(L297:L303)</f>
        <v>21.48</v>
      </c>
      <c r="M304" s="167">
        <f>SUM(M297:M303)</f>
        <v>11240.880000000001</v>
      </c>
      <c r="N304" s="192">
        <f t="shared" si="49"/>
        <v>146389.19999999995</v>
      </c>
      <c r="O304" s="167">
        <f>SUM(O297:O303)</f>
        <v>1545.6999999999998</v>
      </c>
      <c r="P304" s="167">
        <f>SUM(P297:P303)</f>
        <v>640</v>
      </c>
      <c r="Q304" s="167">
        <f>SUM(Q297:Q303)</f>
        <v>299.93</v>
      </c>
      <c r="R304" s="167">
        <f>SUM(R297:R303)</f>
        <v>10.33</v>
      </c>
      <c r="S304" s="167"/>
      <c r="T304" s="168"/>
      <c r="U304" s="99"/>
    </row>
    <row r="305" spans="1:21" ht="12.75">
      <c r="A305" s="165"/>
      <c r="B305" s="175"/>
      <c r="C305" s="165"/>
      <c r="D305" s="196" t="s">
        <v>242</v>
      </c>
      <c r="E305" s="196"/>
      <c r="F305" s="166">
        <f aca="true" t="shared" si="50" ref="F305:L305">SUM(F304*12)</f>
        <v>129836.27999999998</v>
      </c>
      <c r="G305" s="166">
        <f t="shared" si="50"/>
        <v>0</v>
      </c>
      <c r="H305" s="166">
        <f t="shared" si="50"/>
        <v>3941.5200000000004</v>
      </c>
      <c r="I305" s="166">
        <f t="shared" si="50"/>
        <v>1112.76</v>
      </c>
      <c r="J305" s="166">
        <f t="shared" si="50"/>
        <v>0</v>
      </c>
      <c r="K305" s="166">
        <f t="shared" si="50"/>
        <v>0</v>
      </c>
      <c r="L305" s="166">
        <f t="shared" si="50"/>
        <v>257.76</v>
      </c>
      <c r="M305" s="167">
        <v>11240.88</v>
      </c>
      <c r="N305" s="167">
        <f>SUM(F305:M305)</f>
        <v>146389.2</v>
      </c>
      <c r="O305" s="166">
        <f>SUM(O304*13)</f>
        <v>20094.1</v>
      </c>
      <c r="P305" s="166">
        <f>SUM(P304*13)</f>
        <v>8320</v>
      </c>
      <c r="Q305" s="166">
        <f>SUM(Q304*12)</f>
        <v>3599.16</v>
      </c>
      <c r="R305" s="166">
        <f>SUM(R304*12)</f>
        <v>123.96000000000001</v>
      </c>
      <c r="S305" s="166"/>
      <c r="T305" s="186">
        <f>SUM(N305:S305)</f>
        <v>178526.42</v>
      </c>
      <c r="U305" s="99"/>
    </row>
    <row r="306" spans="1:21" ht="12.7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99"/>
    </row>
    <row r="307" spans="1:21" ht="12.7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99"/>
    </row>
    <row r="308" spans="1:21" ht="12.75">
      <c r="A308" s="158" t="s">
        <v>291</v>
      </c>
      <c r="B308" s="157"/>
      <c r="C308" s="157"/>
      <c r="D308" s="157"/>
      <c r="E308" s="189"/>
      <c r="F308" s="168"/>
      <c r="G308" s="168"/>
      <c r="H308" s="168"/>
      <c r="I308" s="168"/>
      <c r="J308" s="168"/>
      <c r="K308" s="168"/>
      <c r="L308" s="168"/>
      <c r="M308" s="210"/>
      <c r="N308" s="182"/>
      <c r="O308" s="168"/>
      <c r="P308" s="168"/>
      <c r="Q308" s="168"/>
      <c r="R308" s="168"/>
      <c r="S308" s="168"/>
      <c r="T308" s="157"/>
      <c r="U308" s="99"/>
    </row>
    <row r="309" spans="1:21" ht="12.75">
      <c r="A309" s="157"/>
      <c r="B309" s="157"/>
      <c r="C309" s="157"/>
      <c r="D309" s="157"/>
      <c r="E309" s="189"/>
      <c r="F309" s="168"/>
      <c r="G309" s="168"/>
      <c r="H309" s="168"/>
      <c r="I309" s="168"/>
      <c r="J309" s="168"/>
      <c r="K309" s="168"/>
      <c r="L309" s="168"/>
      <c r="M309" s="210"/>
      <c r="N309" s="182"/>
      <c r="O309" s="168"/>
      <c r="P309" s="168"/>
      <c r="Q309" s="168"/>
      <c r="R309" s="168"/>
      <c r="S309" s="168"/>
      <c r="T309" s="157"/>
      <c r="U309" s="99"/>
    </row>
    <row r="310" spans="1:21" ht="12.75">
      <c r="A310" s="188"/>
      <c r="B310" s="188"/>
      <c r="C310" s="188"/>
      <c r="D310" s="188"/>
      <c r="E310" s="188"/>
      <c r="F310" s="188"/>
      <c r="G310" s="188"/>
      <c r="H310" s="188"/>
      <c r="I310" s="188"/>
      <c r="J310" s="157"/>
      <c r="K310" s="159" t="s">
        <v>229</v>
      </c>
      <c r="L310" s="159" t="s">
        <v>30</v>
      </c>
      <c r="M310" s="190"/>
      <c r="N310" s="190"/>
      <c r="O310" s="188"/>
      <c r="P310" s="189"/>
      <c r="Q310" s="188"/>
      <c r="R310" s="188"/>
      <c r="S310" s="188"/>
      <c r="T310" s="157"/>
      <c r="U310" s="99"/>
    </row>
    <row r="311" spans="1:21" ht="12.75">
      <c r="A311" s="159" t="s">
        <v>22</v>
      </c>
      <c r="B311" s="159" t="s">
        <v>23</v>
      </c>
      <c r="C311" s="159" t="s">
        <v>33</v>
      </c>
      <c r="D311" s="159" t="s">
        <v>24</v>
      </c>
      <c r="E311" s="159" t="s">
        <v>25</v>
      </c>
      <c r="F311" s="159" t="s">
        <v>26</v>
      </c>
      <c r="G311" s="159" t="s">
        <v>27</v>
      </c>
      <c r="H311" s="191" t="s">
        <v>29</v>
      </c>
      <c r="I311" s="159" t="s">
        <v>12</v>
      </c>
      <c r="J311" s="217" t="s">
        <v>208</v>
      </c>
      <c r="K311" s="201" t="s">
        <v>32</v>
      </c>
      <c r="L311" s="218" t="s">
        <v>31</v>
      </c>
      <c r="M311" s="159" t="s">
        <v>16</v>
      </c>
      <c r="N311" s="159" t="s">
        <v>220</v>
      </c>
      <c r="O311" s="159" t="s">
        <v>28</v>
      </c>
      <c r="P311" s="219" t="s">
        <v>209</v>
      </c>
      <c r="Q311" s="159" t="s">
        <v>11</v>
      </c>
      <c r="R311" s="160" t="s">
        <v>296</v>
      </c>
      <c r="S311" s="160" t="s">
        <v>433</v>
      </c>
      <c r="T311" s="157"/>
      <c r="U311" s="99"/>
    </row>
    <row r="312" spans="1:21" ht="12.75">
      <c r="A312" s="220">
        <v>1</v>
      </c>
      <c r="B312" s="220">
        <v>125</v>
      </c>
      <c r="C312" s="220" t="s">
        <v>14</v>
      </c>
      <c r="D312" s="221" t="s">
        <v>100</v>
      </c>
      <c r="E312" s="221" t="s">
        <v>274</v>
      </c>
      <c r="F312" s="222">
        <v>1763.89</v>
      </c>
      <c r="G312" s="222">
        <v>0</v>
      </c>
      <c r="H312" s="223">
        <v>107.78</v>
      </c>
      <c r="I312" s="222">
        <v>17.71</v>
      </c>
      <c r="J312" s="166">
        <v>0</v>
      </c>
      <c r="K312" s="166">
        <v>0</v>
      </c>
      <c r="L312" s="166">
        <v>0</v>
      </c>
      <c r="M312" s="167">
        <f>SUM(F312:J312)</f>
        <v>1889.38</v>
      </c>
      <c r="N312" s="192">
        <f>SUM(F312:L312)*12+M312</f>
        <v>24561.940000000002</v>
      </c>
      <c r="O312" s="222">
        <v>598</v>
      </c>
      <c r="P312" s="166">
        <v>0</v>
      </c>
      <c r="Q312" s="222">
        <v>51.9</v>
      </c>
      <c r="R312" s="206"/>
      <c r="S312" s="206"/>
      <c r="T312" s="214"/>
      <c r="U312" s="99"/>
    </row>
    <row r="313" spans="1:21" ht="12.75">
      <c r="A313" s="220">
        <v>2</v>
      </c>
      <c r="B313" s="220">
        <v>2004</v>
      </c>
      <c r="C313" s="220" t="s">
        <v>264</v>
      </c>
      <c r="D313" s="221" t="s">
        <v>275</v>
      </c>
      <c r="E313" s="221" t="s">
        <v>276</v>
      </c>
      <c r="F313" s="222">
        <v>1763.89</v>
      </c>
      <c r="G313" s="222">
        <v>0</v>
      </c>
      <c r="H313" s="166">
        <v>0</v>
      </c>
      <c r="I313" s="222">
        <v>15.86</v>
      </c>
      <c r="J313" s="166">
        <v>0</v>
      </c>
      <c r="K313" s="166">
        <v>0</v>
      </c>
      <c r="L313" s="166">
        <v>0</v>
      </c>
      <c r="M313" s="167">
        <f>SUM(F313:J313)</f>
        <v>1779.75</v>
      </c>
      <c r="N313" s="192">
        <f>SUM(F313:L313)*12+M313</f>
        <v>23136.75</v>
      </c>
      <c r="O313" s="222">
        <v>350.92</v>
      </c>
      <c r="P313" s="167">
        <v>640</v>
      </c>
      <c r="Q313" s="222">
        <v>51.9</v>
      </c>
      <c r="R313" s="206">
        <v>43.25</v>
      </c>
      <c r="S313" s="206"/>
      <c r="T313" s="214"/>
      <c r="U313" s="99"/>
    </row>
    <row r="314" spans="1:21" ht="12.75">
      <c r="A314" s="220">
        <v>3</v>
      </c>
      <c r="B314" s="220">
        <v>104</v>
      </c>
      <c r="C314" s="220" t="s">
        <v>193</v>
      </c>
      <c r="D314" s="221" t="s">
        <v>277</v>
      </c>
      <c r="E314" s="221" t="s">
        <v>278</v>
      </c>
      <c r="F314" s="222">
        <v>1621.18</v>
      </c>
      <c r="G314" s="222">
        <v>0</v>
      </c>
      <c r="H314" s="223">
        <v>94.97</v>
      </c>
      <c r="I314" s="222">
        <v>13.2</v>
      </c>
      <c r="J314" s="166">
        <v>0</v>
      </c>
      <c r="K314" s="166">
        <v>0</v>
      </c>
      <c r="L314" s="166">
        <v>0</v>
      </c>
      <c r="M314" s="167">
        <f>SUM(F314:J314)</f>
        <v>1729.3500000000001</v>
      </c>
      <c r="N314" s="192">
        <f>SUM(F314:L314)*12+M314</f>
        <v>22481.55</v>
      </c>
      <c r="O314" s="222">
        <v>138.83</v>
      </c>
      <c r="P314" s="166">
        <v>0</v>
      </c>
      <c r="Q314" s="222">
        <v>45.8</v>
      </c>
      <c r="R314" s="206"/>
      <c r="S314" s="206"/>
      <c r="T314" s="214"/>
      <c r="U314" s="99"/>
    </row>
    <row r="315" spans="1:21" ht="12.75">
      <c r="A315" s="165"/>
      <c r="B315" s="172"/>
      <c r="C315" s="172"/>
      <c r="D315" s="184" t="s">
        <v>241</v>
      </c>
      <c r="E315" s="185"/>
      <c r="F315" s="166">
        <f aca="true" t="shared" si="51" ref="F315:R315">SUM(F312:F314)</f>
        <v>5148.96</v>
      </c>
      <c r="G315" s="166">
        <f t="shared" si="51"/>
        <v>0</v>
      </c>
      <c r="H315" s="166">
        <f t="shared" si="51"/>
        <v>202.75</v>
      </c>
      <c r="I315" s="166">
        <f t="shared" si="51"/>
        <v>46.769999999999996</v>
      </c>
      <c r="J315" s="166">
        <f t="shared" si="51"/>
        <v>0</v>
      </c>
      <c r="K315" s="166">
        <f t="shared" si="51"/>
        <v>0</v>
      </c>
      <c r="L315" s="166">
        <f t="shared" si="51"/>
        <v>0</v>
      </c>
      <c r="M315" s="166">
        <f t="shared" si="51"/>
        <v>5398.4800000000005</v>
      </c>
      <c r="N315" s="166">
        <f t="shared" si="51"/>
        <v>70180.24</v>
      </c>
      <c r="O315" s="166">
        <f t="shared" si="51"/>
        <v>1087.75</v>
      </c>
      <c r="P315" s="166">
        <f t="shared" si="51"/>
        <v>640</v>
      </c>
      <c r="Q315" s="166">
        <f t="shared" si="51"/>
        <v>149.6</v>
      </c>
      <c r="R315" s="166">
        <f t="shared" si="51"/>
        <v>43.25</v>
      </c>
      <c r="S315" s="166"/>
      <c r="T315" s="214"/>
      <c r="U315" s="99"/>
    </row>
    <row r="316" spans="1:21" ht="12.75">
      <c r="A316" s="165"/>
      <c r="B316" s="165"/>
      <c r="C316" s="165"/>
      <c r="D316" s="196" t="s">
        <v>242</v>
      </c>
      <c r="E316" s="196"/>
      <c r="F316" s="166">
        <f aca="true" t="shared" si="52" ref="F316:L316">SUM(F315*12)</f>
        <v>61787.520000000004</v>
      </c>
      <c r="G316" s="166">
        <f t="shared" si="52"/>
        <v>0</v>
      </c>
      <c r="H316" s="166">
        <f t="shared" si="52"/>
        <v>2433</v>
      </c>
      <c r="I316" s="166">
        <f t="shared" si="52"/>
        <v>561.24</v>
      </c>
      <c r="J316" s="166">
        <f t="shared" si="52"/>
        <v>0</v>
      </c>
      <c r="K316" s="166">
        <f t="shared" si="52"/>
        <v>0</v>
      </c>
      <c r="L316" s="166">
        <f t="shared" si="52"/>
        <v>0</v>
      </c>
      <c r="M316" s="166">
        <f>SUM(M315)</f>
        <v>5398.4800000000005</v>
      </c>
      <c r="N316" s="166">
        <f>SUM(F316:M316)</f>
        <v>70180.24</v>
      </c>
      <c r="O316" s="166">
        <f>SUM(O315*13)</f>
        <v>14140.75</v>
      </c>
      <c r="P316" s="166">
        <f>SUM(P315*13)</f>
        <v>8320</v>
      </c>
      <c r="Q316" s="166">
        <f>SUM(Q315*12)</f>
        <v>1795.1999999999998</v>
      </c>
      <c r="R316" s="166">
        <f>SUM(R315*12)</f>
        <v>519</v>
      </c>
      <c r="S316" s="166"/>
      <c r="T316" s="224">
        <f>SUM(N316:S316)</f>
        <v>94955.19</v>
      </c>
      <c r="U316" s="99"/>
    </row>
    <row r="317" spans="1:21" ht="12.7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99"/>
    </row>
    <row r="318" spans="1:21" ht="12" customHeight="1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99"/>
    </row>
    <row r="319" spans="1:21" ht="12.7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99"/>
    </row>
    <row r="320" spans="1:21" ht="12.7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99"/>
    </row>
    <row r="321" spans="1:21" ht="12.7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99"/>
    </row>
    <row r="322" spans="1:21" ht="12.7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99"/>
    </row>
    <row r="323" spans="1:21" ht="12.7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99"/>
    </row>
    <row r="324" spans="1:21" ht="12.75">
      <c r="A324" s="158" t="s">
        <v>221</v>
      </c>
      <c r="B324" s="158"/>
      <c r="C324" s="158"/>
      <c r="D324" s="158"/>
      <c r="E324" s="158"/>
      <c r="F324" s="157"/>
      <c r="G324" s="158"/>
      <c r="H324" s="157"/>
      <c r="I324" s="157"/>
      <c r="J324" s="157"/>
      <c r="K324" s="157"/>
      <c r="L324" s="157"/>
      <c r="M324" s="214"/>
      <c r="N324" s="190"/>
      <c r="O324" s="158"/>
      <c r="P324" s="157"/>
      <c r="Q324" s="157"/>
      <c r="R324" s="157"/>
      <c r="S324" s="157"/>
      <c r="T324" s="157"/>
      <c r="U324" s="99"/>
    </row>
    <row r="325" spans="1:21" ht="12.7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89"/>
      <c r="L325" s="188"/>
      <c r="M325" s="214"/>
      <c r="N325" s="190"/>
      <c r="O325" s="199"/>
      <c r="P325" s="157"/>
      <c r="Q325" s="157"/>
      <c r="R325" s="157"/>
      <c r="S325" s="157"/>
      <c r="T325" s="157"/>
      <c r="U325" s="99"/>
    </row>
    <row r="326" spans="1:21" ht="12.75">
      <c r="A326" s="188"/>
      <c r="B326" s="188"/>
      <c r="C326" s="188"/>
      <c r="D326" s="188"/>
      <c r="E326" s="188"/>
      <c r="F326" s="188"/>
      <c r="G326" s="188"/>
      <c r="H326" s="188"/>
      <c r="I326" s="188"/>
      <c r="J326" s="157"/>
      <c r="K326" s="159" t="s">
        <v>229</v>
      </c>
      <c r="L326" s="159" t="s">
        <v>30</v>
      </c>
      <c r="M326" s="157"/>
      <c r="N326" s="157"/>
      <c r="O326" s="188"/>
      <c r="P326" s="189"/>
      <c r="Q326" s="188"/>
      <c r="R326" s="188"/>
      <c r="S326" s="188"/>
      <c r="T326" s="157"/>
      <c r="U326" s="99"/>
    </row>
    <row r="327" spans="1:21" ht="12.75">
      <c r="A327" s="160" t="s">
        <v>22</v>
      </c>
      <c r="B327" s="160" t="s">
        <v>23</v>
      </c>
      <c r="C327" s="160" t="s">
        <v>33</v>
      </c>
      <c r="D327" s="160" t="s">
        <v>24</v>
      </c>
      <c r="E327" s="160" t="s">
        <v>25</v>
      </c>
      <c r="F327" s="160" t="s">
        <v>26</v>
      </c>
      <c r="G327" s="160" t="s">
        <v>27</v>
      </c>
      <c r="H327" s="160" t="s">
        <v>29</v>
      </c>
      <c r="I327" s="160" t="s">
        <v>12</v>
      </c>
      <c r="J327" s="162" t="s">
        <v>208</v>
      </c>
      <c r="K327" s="201" t="s">
        <v>32</v>
      </c>
      <c r="L327" s="163" t="s">
        <v>31</v>
      </c>
      <c r="M327" s="160" t="s">
        <v>16</v>
      </c>
      <c r="N327" s="160" t="s">
        <v>220</v>
      </c>
      <c r="O327" s="162" t="s">
        <v>28</v>
      </c>
      <c r="P327" s="164" t="s">
        <v>209</v>
      </c>
      <c r="Q327" s="160" t="s">
        <v>11</v>
      </c>
      <c r="R327" s="160" t="s">
        <v>296</v>
      </c>
      <c r="S327" s="160" t="s">
        <v>433</v>
      </c>
      <c r="T327" s="157"/>
      <c r="U327" s="99"/>
    </row>
    <row r="328" spans="1:21" ht="12.75">
      <c r="A328" s="172" t="s">
        <v>228</v>
      </c>
      <c r="B328" s="165">
        <v>10041</v>
      </c>
      <c r="C328" s="165" t="s">
        <v>211</v>
      </c>
      <c r="D328" s="165" t="s">
        <v>226</v>
      </c>
      <c r="E328" s="165" t="s">
        <v>227</v>
      </c>
      <c r="F328" s="166">
        <v>1459.06</v>
      </c>
      <c r="G328" s="166">
        <v>0</v>
      </c>
      <c r="H328" s="166">
        <v>0</v>
      </c>
      <c r="I328" s="169">
        <v>10.94</v>
      </c>
      <c r="J328" s="166">
        <v>145.84</v>
      </c>
      <c r="K328" s="166">
        <v>0</v>
      </c>
      <c r="L328" s="166">
        <v>0</v>
      </c>
      <c r="M328" s="167">
        <f>SUM(F328:J328)</f>
        <v>1615.84</v>
      </c>
      <c r="N328" s="192">
        <f>SUM(F328:L328)*12+M328</f>
        <v>21005.92</v>
      </c>
      <c r="O328" s="166">
        <v>0</v>
      </c>
      <c r="P328" s="166">
        <v>0</v>
      </c>
      <c r="Q328" s="166">
        <v>41.22</v>
      </c>
      <c r="R328" s="166">
        <v>94.88</v>
      </c>
      <c r="S328" s="166"/>
      <c r="T328" s="168"/>
      <c r="U328" s="99"/>
    </row>
    <row r="329" spans="1:21" ht="12.75">
      <c r="A329" s="165"/>
      <c r="B329" s="165"/>
      <c r="C329" s="165"/>
      <c r="D329" s="184" t="s">
        <v>241</v>
      </c>
      <c r="E329" s="185"/>
      <c r="F329" s="187">
        <f>SUM(F328)</f>
        <v>1459.06</v>
      </c>
      <c r="G329" s="187">
        <f aca="true" t="shared" si="53" ref="G329:Q329">SUM(G328)</f>
        <v>0</v>
      </c>
      <c r="H329" s="187">
        <f t="shared" si="53"/>
        <v>0</v>
      </c>
      <c r="I329" s="166">
        <f t="shared" si="53"/>
        <v>10.94</v>
      </c>
      <c r="J329" s="187">
        <f t="shared" si="53"/>
        <v>145.84</v>
      </c>
      <c r="K329" s="187">
        <f t="shared" si="53"/>
        <v>0</v>
      </c>
      <c r="L329" s="187">
        <f t="shared" si="53"/>
        <v>0</v>
      </c>
      <c r="M329" s="187">
        <f t="shared" si="53"/>
        <v>1615.84</v>
      </c>
      <c r="N329" s="225">
        <f t="shared" si="53"/>
        <v>21005.92</v>
      </c>
      <c r="O329" s="225">
        <f t="shared" si="53"/>
        <v>0</v>
      </c>
      <c r="P329" s="225">
        <f t="shared" si="53"/>
        <v>0</v>
      </c>
      <c r="Q329" s="225">
        <f t="shared" si="53"/>
        <v>41.22</v>
      </c>
      <c r="R329" s="187">
        <f>SUM(R328)</f>
        <v>94.88</v>
      </c>
      <c r="S329" s="187"/>
      <c r="T329" s="168"/>
      <c r="U329" s="99"/>
    </row>
    <row r="330" spans="1:21" ht="12.75">
      <c r="A330" s="165"/>
      <c r="B330" s="165"/>
      <c r="C330" s="165"/>
      <c r="D330" s="196" t="s">
        <v>242</v>
      </c>
      <c r="E330" s="196"/>
      <c r="F330" s="166">
        <f aca="true" t="shared" si="54" ref="F330:L330">SUM(F329*12)</f>
        <v>17508.72</v>
      </c>
      <c r="G330" s="166">
        <f t="shared" si="54"/>
        <v>0</v>
      </c>
      <c r="H330" s="166">
        <f t="shared" si="54"/>
        <v>0</v>
      </c>
      <c r="I330" s="166">
        <f t="shared" si="54"/>
        <v>131.28</v>
      </c>
      <c r="J330" s="166">
        <f t="shared" si="54"/>
        <v>1750.08</v>
      </c>
      <c r="K330" s="166">
        <f t="shared" si="54"/>
        <v>0</v>
      </c>
      <c r="L330" s="166">
        <f t="shared" si="54"/>
        <v>0</v>
      </c>
      <c r="M330" s="167">
        <v>1615.84</v>
      </c>
      <c r="N330" s="167">
        <f>SUM(F330:M330)</f>
        <v>21005.920000000002</v>
      </c>
      <c r="O330" s="166">
        <f>SUM(O329*5)</f>
        <v>0</v>
      </c>
      <c r="P330" s="166">
        <f>SUM(P329*5)</f>
        <v>0</v>
      </c>
      <c r="Q330" s="166">
        <f>SUM(Q329*12)</f>
        <v>494.64</v>
      </c>
      <c r="R330" s="166">
        <f>SUM(R329*12)</f>
        <v>1138.56</v>
      </c>
      <c r="S330" s="166"/>
      <c r="T330" s="186">
        <f>SUM(N330:S330)</f>
        <v>22639.120000000003</v>
      </c>
      <c r="U330" s="99"/>
    </row>
    <row r="331" spans="1:21" ht="12.75">
      <c r="A331" s="157" t="s">
        <v>318</v>
      </c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99"/>
    </row>
    <row r="332" spans="1:21" ht="12.7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99"/>
    </row>
    <row r="333" spans="1:21" ht="12.7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99"/>
    </row>
    <row r="334" spans="1:21" ht="12.7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99"/>
    </row>
    <row r="335" spans="1:21" ht="12.75">
      <c r="A335" s="158" t="s">
        <v>292</v>
      </c>
      <c r="B335" s="158"/>
      <c r="C335" s="158"/>
      <c r="D335" s="158"/>
      <c r="E335" s="158"/>
      <c r="F335" s="158"/>
      <c r="G335" s="158"/>
      <c r="H335" s="157"/>
      <c r="I335" s="157"/>
      <c r="J335" s="157"/>
      <c r="K335" s="157"/>
      <c r="L335" s="157"/>
      <c r="M335" s="190"/>
      <c r="N335" s="190"/>
      <c r="O335" s="158"/>
      <c r="P335" s="157"/>
      <c r="Q335" s="157"/>
      <c r="R335" s="157"/>
      <c r="S335" s="157"/>
      <c r="T335" s="226"/>
      <c r="U335" s="99"/>
    </row>
    <row r="336" spans="1:21" ht="12.7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88"/>
      <c r="M336" s="190"/>
      <c r="N336" s="190"/>
      <c r="O336" s="157"/>
      <c r="P336" s="157"/>
      <c r="Q336" s="157"/>
      <c r="R336" s="157"/>
      <c r="S336" s="157"/>
      <c r="T336" s="226"/>
      <c r="U336" s="99"/>
    </row>
    <row r="337" spans="1:21" ht="12.75">
      <c r="A337" s="188"/>
      <c r="B337" s="188"/>
      <c r="C337" s="188"/>
      <c r="D337" s="188"/>
      <c r="E337" s="188"/>
      <c r="F337" s="188"/>
      <c r="G337" s="188"/>
      <c r="H337" s="188"/>
      <c r="I337" s="188"/>
      <c r="J337" s="157"/>
      <c r="K337" s="159" t="s">
        <v>229</v>
      </c>
      <c r="L337" s="159" t="s">
        <v>30</v>
      </c>
      <c r="M337" s="190"/>
      <c r="N337" s="190"/>
      <c r="O337" s="188"/>
      <c r="P337" s="189"/>
      <c r="Q337" s="188"/>
      <c r="R337" s="188"/>
      <c r="S337" s="188"/>
      <c r="T337" s="199"/>
      <c r="U337" s="99"/>
    </row>
    <row r="338" spans="1:21" ht="12.75">
      <c r="A338" s="160" t="s">
        <v>22</v>
      </c>
      <c r="B338" s="160" t="s">
        <v>23</v>
      </c>
      <c r="C338" s="160" t="s">
        <v>33</v>
      </c>
      <c r="D338" s="160" t="s">
        <v>24</v>
      </c>
      <c r="E338" s="160" t="s">
        <v>25</v>
      </c>
      <c r="F338" s="160" t="s">
        <v>26</v>
      </c>
      <c r="G338" s="159" t="s">
        <v>27</v>
      </c>
      <c r="H338" s="160" t="s">
        <v>29</v>
      </c>
      <c r="I338" s="160" t="s">
        <v>12</v>
      </c>
      <c r="J338" s="162" t="s">
        <v>208</v>
      </c>
      <c r="K338" s="201" t="s">
        <v>32</v>
      </c>
      <c r="L338" s="163" t="s">
        <v>31</v>
      </c>
      <c r="M338" s="160" t="s">
        <v>16</v>
      </c>
      <c r="N338" s="160" t="s">
        <v>220</v>
      </c>
      <c r="O338" s="160" t="s">
        <v>28</v>
      </c>
      <c r="P338" s="164" t="s">
        <v>209</v>
      </c>
      <c r="Q338" s="160" t="s">
        <v>11</v>
      </c>
      <c r="R338" s="160" t="s">
        <v>296</v>
      </c>
      <c r="S338" s="160" t="s">
        <v>433</v>
      </c>
      <c r="T338" s="226"/>
      <c r="U338" s="99"/>
    </row>
    <row r="339" spans="1:21" ht="12.75">
      <c r="A339" s="195">
        <v>1</v>
      </c>
      <c r="B339" s="165">
        <v>401</v>
      </c>
      <c r="C339" s="165" t="s">
        <v>213</v>
      </c>
      <c r="D339" s="165" t="s">
        <v>216</v>
      </c>
      <c r="E339" s="165" t="s">
        <v>217</v>
      </c>
      <c r="F339" s="208">
        <v>3331.61</v>
      </c>
      <c r="G339" s="166">
        <v>0</v>
      </c>
      <c r="H339" s="166">
        <v>0</v>
      </c>
      <c r="I339" s="208">
        <v>20.16</v>
      </c>
      <c r="J339" s="227">
        <v>887.16</v>
      </c>
      <c r="K339" s="166">
        <v>0</v>
      </c>
      <c r="L339" s="166">
        <v>0</v>
      </c>
      <c r="M339" s="167">
        <f>SUM(F339:J339)</f>
        <v>4238.93</v>
      </c>
      <c r="N339" s="192">
        <f>SUM(F339:L339)*12+M339</f>
        <v>55106.090000000004</v>
      </c>
      <c r="O339" s="166">
        <v>0</v>
      </c>
      <c r="P339" s="166">
        <v>0</v>
      </c>
      <c r="Q339" s="166">
        <v>0</v>
      </c>
      <c r="R339" s="166"/>
      <c r="S339" s="166"/>
      <c r="T339" s="199"/>
      <c r="U339" s="99"/>
    </row>
    <row r="340" spans="1:21" ht="12.75">
      <c r="A340" s="195">
        <v>2</v>
      </c>
      <c r="B340" s="165">
        <v>10130</v>
      </c>
      <c r="C340" s="196" t="s">
        <v>213</v>
      </c>
      <c r="D340" s="196" t="s">
        <v>288</v>
      </c>
      <c r="E340" s="196" t="s">
        <v>115</v>
      </c>
      <c r="F340" s="208">
        <v>3331.61</v>
      </c>
      <c r="G340" s="166">
        <v>0</v>
      </c>
      <c r="H340" s="166">
        <v>0</v>
      </c>
      <c r="I340" s="208">
        <v>20.16</v>
      </c>
      <c r="J340" s="227">
        <v>2125.96</v>
      </c>
      <c r="K340" s="166">
        <v>0</v>
      </c>
      <c r="L340" s="166">
        <v>0</v>
      </c>
      <c r="M340" s="167">
        <f>SUM(F340:J340)</f>
        <v>5477.73</v>
      </c>
      <c r="N340" s="192">
        <f>SUM(F340:L340)*12+M340</f>
        <v>71210.48999999999</v>
      </c>
      <c r="O340" s="166">
        <v>0</v>
      </c>
      <c r="P340" s="166">
        <v>0</v>
      </c>
      <c r="Q340" s="166">
        <v>0</v>
      </c>
      <c r="R340" s="166"/>
      <c r="S340" s="166"/>
      <c r="T340" s="168"/>
      <c r="U340" s="99"/>
    </row>
    <row r="341" spans="1:21" ht="12.75">
      <c r="A341" s="165"/>
      <c r="B341" s="165"/>
      <c r="C341" s="165"/>
      <c r="D341" s="180" t="s">
        <v>241</v>
      </c>
      <c r="E341" s="228"/>
      <c r="F341" s="166">
        <f>SUM(F339:F340)</f>
        <v>6663.22</v>
      </c>
      <c r="G341" s="166">
        <v>0</v>
      </c>
      <c r="H341" s="166">
        <v>0</v>
      </c>
      <c r="I341" s="166">
        <f>SUM(I339:I340)</f>
        <v>40.32</v>
      </c>
      <c r="J341" s="166">
        <f>SUM(J339:J340)</f>
        <v>3013.12</v>
      </c>
      <c r="K341" s="166">
        <v>0</v>
      </c>
      <c r="L341" s="166">
        <v>0</v>
      </c>
      <c r="M341" s="166">
        <f>SUM(M339:M340)</f>
        <v>9716.66</v>
      </c>
      <c r="N341" s="166">
        <f>SUM(N339:N340)</f>
        <v>126316.57999999999</v>
      </c>
      <c r="O341" s="166">
        <f>SUM(O339:O339)</f>
        <v>0</v>
      </c>
      <c r="P341" s="166">
        <f>SUM(P339:P339)</f>
        <v>0</v>
      </c>
      <c r="Q341" s="166">
        <f>SUM(Q339:Q339)</f>
        <v>0</v>
      </c>
      <c r="R341" s="166"/>
      <c r="S341" s="166"/>
      <c r="T341" s="157"/>
      <c r="U341" s="99"/>
    </row>
    <row r="342" spans="1:21" ht="12.75">
      <c r="A342" s="165"/>
      <c r="B342" s="165"/>
      <c r="C342" s="183"/>
      <c r="D342" s="184" t="s">
        <v>242</v>
      </c>
      <c r="E342" s="185"/>
      <c r="F342" s="224">
        <f>SUM(F341*12)</f>
        <v>79958.64</v>
      </c>
      <c r="G342" s="166">
        <f aca="true" t="shared" si="55" ref="G342:L342">SUM(G341*12)</f>
        <v>0</v>
      </c>
      <c r="H342" s="166">
        <f t="shared" si="55"/>
        <v>0</v>
      </c>
      <c r="I342" s="166">
        <f t="shared" si="55"/>
        <v>483.84000000000003</v>
      </c>
      <c r="J342" s="166">
        <f t="shared" si="55"/>
        <v>36157.44</v>
      </c>
      <c r="K342" s="166">
        <f t="shared" si="55"/>
        <v>0</v>
      </c>
      <c r="L342" s="166">
        <f t="shared" si="55"/>
        <v>0</v>
      </c>
      <c r="M342" s="166">
        <v>9716.66</v>
      </c>
      <c r="N342" s="167">
        <f>SUM(F342:M342)</f>
        <v>126316.58</v>
      </c>
      <c r="O342" s="166">
        <f>SUM(O341)</f>
        <v>0</v>
      </c>
      <c r="P342" s="166">
        <f>SUM(P341)</f>
        <v>0</v>
      </c>
      <c r="Q342" s="166">
        <f>SUM(Q341)</f>
        <v>0</v>
      </c>
      <c r="R342" s="224"/>
      <c r="S342" s="166"/>
      <c r="T342" s="229">
        <f>SUM(N342:S342)</f>
        <v>126316.58</v>
      </c>
      <c r="U342" s="99"/>
    </row>
    <row r="343" spans="1:21" ht="12.7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99"/>
    </row>
    <row r="344" spans="1:21" ht="12.75">
      <c r="A344" s="189"/>
      <c r="B344" s="157"/>
      <c r="C344" s="157"/>
      <c r="D344" s="184" t="s">
        <v>241</v>
      </c>
      <c r="E344" s="185"/>
      <c r="F344" s="235">
        <f aca="true" t="shared" si="56" ref="F344:M345">SUM(F19+F43+F58+F258+F304+F273+F73+F82+F224+F91+F104+F286+F115+F124+F133+F145+F245+F154+F164+F173+F315+F329+F341)</f>
        <v>229782.26</v>
      </c>
      <c r="G344" s="235">
        <f t="shared" si="56"/>
        <v>220.76000000000002</v>
      </c>
      <c r="H344" s="235">
        <f t="shared" si="56"/>
        <v>5152.139999999999</v>
      </c>
      <c r="I344" s="235">
        <f t="shared" si="56"/>
        <v>1872.48</v>
      </c>
      <c r="J344" s="235">
        <f t="shared" si="56"/>
        <v>14252.04</v>
      </c>
      <c r="K344" s="235">
        <f t="shared" si="56"/>
        <v>526.3299999999999</v>
      </c>
      <c r="L344" s="235">
        <f t="shared" si="56"/>
        <v>2622.869999999999</v>
      </c>
      <c r="M344" s="235">
        <f t="shared" si="56"/>
        <v>246748.34583333338</v>
      </c>
      <c r="N344" s="235">
        <f>SUM(F344:M344)</f>
        <v>501177.22583333345</v>
      </c>
      <c r="O344" s="235">
        <f aca="true" t="shared" si="57" ref="O344:S345">SUM(O19+O43+O58+O258+O304+O273+O73+O82+O224+O91+O104+O286+O115+O124+O133+O145+O245+O154+O164+O173+O315+O329+O341)</f>
        <v>23360.449999999993</v>
      </c>
      <c r="P344" s="235">
        <f t="shared" si="57"/>
        <v>7335.459999999999</v>
      </c>
      <c r="Q344" s="235">
        <f t="shared" si="57"/>
        <v>5796.010000000001</v>
      </c>
      <c r="R344" s="235">
        <f t="shared" si="57"/>
        <v>2460.82</v>
      </c>
      <c r="S344" s="235">
        <f t="shared" si="57"/>
        <v>123.96</v>
      </c>
      <c r="T344" s="235"/>
      <c r="U344" s="99"/>
    </row>
    <row r="345" spans="1:21" ht="12.75">
      <c r="A345" s="157"/>
      <c r="B345" s="157"/>
      <c r="C345" s="157"/>
      <c r="D345" s="184" t="s">
        <v>242</v>
      </c>
      <c r="E345" s="185"/>
      <c r="F345" s="235">
        <f t="shared" si="56"/>
        <v>2757387.12</v>
      </c>
      <c r="G345" s="235">
        <f t="shared" si="56"/>
        <v>2649.1200000000003</v>
      </c>
      <c r="H345" s="235">
        <f t="shared" si="56"/>
        <v>61825.68</v>
      </c>
      <c r="I345" s="235">
        <f t="shared" si="56"/>
        <v>22469.760000000006</v>
      </c>
      <c r="J345" s="235">
        <f t="shared" si="56"/>
        <v>171024.47999999998</v>
      </c>
      <c r="K345" s="235">
        <f t="shared" si="56"/>
        <v>6315.960000000001</v>
      </c>
      <c r="L345" s="235">
        <f t="shared" si="56"/>
        <v>31474.439999999995</v>
      </c>
      <c r="M345" s="235">
        <f t="shared" si="56"/>
        <v>244687.55000000002</v>
      </c>
      <c r="N345" s="235">
        <f>SUM(N20+N44+N59+N259+N305+N274+N74+N83+N225+N92+N105+N287+N116+N125+N134+N146+N246+N155+N165+N174+N316+N330+N342)</f>
        <v>3264233.39</v>
      </c>
      <c r="O345" s="235">
        <f t="shared" si="57"/>
        <v>303341.62000000005</v>
      </c>
      <c r="P345" s="235">
        <f t="shared" si="57"/>
        <v>95360.98</v>
      </c>
      <c r="Q345" s="235">
        <f t="shared" si="57"/>
        <v>69401.37</v>
      </c>
      <c r="R345" s="235">
        <f t="shared" si="57"/>
        <v>29529.839999999997</v>
      </c>
      <c r="S345" s="235">
        <f t="shared" si="57"/>
        <v>1239.6</v>
      </c>
      <c r="T345" s="235">
        <f>SUM(T20+T44+T59+T74+T83+T92+T105+T116+T125+T134+T146+T155+T165+T174+T225+T246+T259+T274+T287+T305+T316+T330+T342)</f>
        <v>3763106.8</v>
      </c>
      <c r="U345" s="99"/>
    </row>
    <row r="346" spans="1:21" ht="12.7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99"/>
      <c r="T346" s="157"/>
      <c r="U346" s="99"/>
    </row>
    <row r="347" spans="1:21" ht="12.75">
      <c r="A347" s="157"/>
      <c r="B347" s="157"/>
      <c r="C347" s="157"/>
      <c r="D347" s="157"/>
      <c r="E347" s="157"/>
      <c r="F347" s="166">
        <f>SUM(F344*12)</f>
        <v>2757387.12</v>
      </c>
      <c r="G347" s="166">
        <f aca="true" t="shared" si="58" ref="G347:L347">SUM(G344*12)</f>
        <v>2649.1200000000003</v>
      </c>
      <c r="H347" s="166">
        <f t="shared" si="58"/>
        <v>61825.67999999999</v>
      </c>
      <c r="I347" s="166">
        <f t="shared" si="58"/>
        <v>22469.760000000002</v>
      </c>
      <c r="J347" s="166">
        <f t="shared" si="58"/>
        <v>171024.48</v>
      </c>
      <c r="K347" s="166">
        <f t="shared" si="58"/>
        <v>6315.959999999999</v>
      </c>
      <c r="L347" s="166">
        <f t="shared" si="58"/>
        <v>31474.439999999988</v>
      </c>
      <c r="M347" s="166">
        <v>248278.54</v>
      </c>
      <c r="N347" s="214"/>
      <c r="O347" s="190"/>
      <c r="P347" s="157"/>
      <c r="Q347" s="157"/>
      <c r="R347" s="157"/>
      <c r="S347" s="157"/>
      <c r="T347" s="157"/>
      <c r="U347" s="99"/>
    </row>
    <row r="348" spans="1:21" ht="12.75">
      <c r="A348" s="156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99"/>
    </row>
    <row r="349" spans="1:21" ht="12.75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99"/>
    </row>
    <row r="350" spans="1:21" ht="12.75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99"/>
    </row>
    <row r="351" spans="1:21" ht="12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</row>
    <row r="352" spans="1:21" ht="12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</row>
    <row r="353" spans="1:21" ht="12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</row>
    <row r="354" spans="1:21" ht="12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</row>
    <row r="355" spans="1:21" ht="12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</row>
    <row r="356" spans="1:21" ht="12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</row>
    <row r="357" spans="1:21" ht="12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</row>
    <row r="358" spans="1:21" ht="12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</row>
    <row r="359" spans="1:21" ht="12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</row>
    <row r="360" spans="1:21" ht="12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</row>
    <row r="361" spans="1:21" ht="12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</row>
    <row r="362" spans="1:21" ht="12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</row>
    <row r="363" spans="1:21" ht="12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</row>
    <row r="364" spans="1:21" ht="12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</row>
    <row r="365" spans="1:21" ht="12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</row>
    <row r="366" spans="1:21" ht="12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</row>
    <row r="367" spans="1:21" ht="12.7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101"/>
      <c r="O367" s="101"/>
      <c r="P367" s="99"/>
      <c r="Q367" s="99"/>
      <c r="R367" s="99"/>
      <c r="S367" s="99"/>
      <c r="T367" s="99"/>
      <c r="U367" s="99"/>
    </row>
    <row r="368" spans="1:21" ht="12.7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</row>
    <row r="369" spans="1:21" ht="12.7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</row>
    <row r="370" spans="1:21" ht="12.7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</row>
    <row r="371" spans="1:21" ht="12.7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</row>
    <row r="372" spans="1:21" ht="12.7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</row>
    <row r="373" spans="1:21" ht="12.7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</row>
    <row r="374" spans="1:21" ht="12.7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</row>
    <row r="375" spans="1:21" ht="12.7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</row>
    <row r="376" spans="1:21" ht="12.7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</row>
    <row r="377" spans="1:21" ht="12.7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</row>
    <row r="378" spans="1:21" ht="12.7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</row>
    <row r="379" spans="1:21" ht="12.7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</row>
    <row r="380" spans="1:21" ht="12.7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</row>
    <row r="381" spans="1:21" ht="12.7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</row>
    <row r="382" spans="1:21" ht="12.7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</row>
    <row r="383" spans="1:21" ht="12.7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</row>
    <row r="384" spans="1:21" ht="12.7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</row>
    <row r="385" spans="1:21" ht="12.7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</row>
    <row r="386" spans="1:21" ht="12.7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</row>
    <row r="387" spans="1:21" ht="12.7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</row>
    <row r="388" spans="1:21" ht="12.7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</row>
    <row r="389" spans="1:21" ht="12.7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</row>
    <row r="390" spans="1:21" ht="12.7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</row>
    <row r="391" spans="1:21" ht="12.7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</row>
    <row r="392" spans="1:21" ht="12.7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</row>
    <row r="393" spans="1:21" ht="12.7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</row>
    <row r="394" spans="1:21" ht="12.7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</row>
    <row r="395" spans="1:21" ht="12.7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</row>
    <row r="396" spans="1:21" ht="12.7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</row>
    <row r="397" spans="1:21" ht="12.7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</row>
    <row r="398" spans="1:21" ht="12.7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</row>
    <row r="399" spans="1:21" ht="12.7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</row>
    <row r="400" spans="1:21" ht="12.7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</row>
    <row r="401" spans="1:21" ht="12.7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</row>
    <row r="402" spans="1:21" ht="12.7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</row>
    <row r="403" spans="1:21" ht="12.7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</row>
    <row r="404" spans="1:21" ht="12.7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</row>
    <row r="405" spans="1:21" ht="12.7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</row>
    <row r="406" spans="1:21" ht="12.7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</row>
    <row r="407" spans="1:21" ht="12.7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</row>
    <row r="408" spans="1:21" ht="12.7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</row>
    <row r="409" spans="1:21" ht="12.7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</row>
    <row r="410" spans="1:21" ht="12.7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</row>
    <row r="411" spans="1:21" ht="12.7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</row>
    <row r="412" spans="1:21" ht="12.7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</row>
    <row r="413" spans="1:21" ht="12.7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</row>
    <row r="414" spans="1:21" ht="12.7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</row>
    <row r="415" spans="1:21" ht="12.7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</row>
    <row r="416" spans="1:21" ht="12.7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</row>
    <row r="417" spans="1:21" ht="12.7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</row>
    <row r="418" spans="1:21" ht="12.7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</row>
    <row r="419" spans="1:21" ht="12.7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</row>
    <row r="420" spans="1:21" ht="12.7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</row>
    <row r="421" spans="1:21" ht="12.7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</row>
    <row r="422" spans="1:21" ht="12.7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</row>
    <row r="423" spans="1:21" ht="12.7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</row>
    <row r="424" spans="1:21" ht="12.7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</row>
    <row r="425" spans="1:21" ht="12.7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</row>
    <row r="426" spans="1:21" ht="12.7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</row>
    <row r="427" spans="1:21" ht="12.7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</row>
    <row r="428" spans="1:21" ht="12.7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</row>
    <row r="429" spans="1:21" ht="12.7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</row>
    <row r="430" spans="1:21" ht="12.7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</row>
    <row r="431" spans="1:21" ht="12.7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</row>
    <row r="432" spans="1:21" ht="12.7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</row>
    <row r="433" spans="1:21" ht="12.7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</row>
    <row r="434" spans="1:21" ht="12.7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</row>
    <row r="435" spans="1:21" ht="12.7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</row>
    <row r="436" spans="1:21" ht="12.7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</row>
    <row r="437" spans="1:21" ht="12.7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</row>
    <row r="438" spans="1:21" ht="12.7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</row>
    <row r="439" spans="1:21" ht="12.7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</row>
    <row r="440" spans="1:21" ht="12.7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</row>
    <row r="441" spans="1:21" ht="12.7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</row>
    <row r="442" spans="1:21" ht="12.7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</row>
    <row r="443" spans="1:21" ht="12.7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</row>
    <row r="444" spans="1:21" ht="12.7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</row>
    <row r="445" spans="1:21" ht="12.7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</row>
    <row r="446" spans="1:21" ht="12.7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</row>
    <row r="447" spans="1:21" ht="12.7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</row>
    <row r="448" spans="1:21" ht="12.7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</row>
    <row r="449" spans="1:21" ht="12.7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</row>
    <row r="450" spans="1:21" ht="12.7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</row>
    <row r="451" spans="1:21" ht="12.7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</row>
    <row r="452" spans="1:21" ht="12.7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</row>
    <row r="453" spans="1:21" ht="12.7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</row>
    <row r="454" spans="1:21" ht="12.7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</row>
    <row r="455" spans="1:21" ht="12.7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</row>
    <row r="456" spans="1:21" ht="12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</row>
    <row r="457" spans="1:21" ht="12.7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</row>
    <row r="458" spans="1:21" ht="12.7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</row>
    <row r="459" spans="1:21" ht="12.7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</row>
    <row r="460" spans="1:21" ht="12.7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</row>
    <row r="461" spans="1:21" ht="12.7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</row>
    <row r="462" spans="1:21" ht="12.7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</row>
    <row r="463" spans="1:21" ht="12.7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</row>
    <row r="466" ht="12.75">
      <c r="W466" s="140"/>
    </row>
    <row r="536" ht="12" customHeight="1"/>
    <row r="539" ht="12.75">
      <c r="U539" s="140"/>
    </row>
    <row r="547" ht="12.75">
      <c r="U547" s="155"/>
    </row>
    <row r="556" ht="12.75">
      <c r="U556" s="140"/>
    </row>
    <row r="566" ht="12.75">
      <c r="U566" s="155"/>
    </row>
    <row r="577" ht="12.75">
      <c r="U577" s="140"/>
    </row>
    <row r="579" ht="12.75">
      <c r="U579" s="140"/>
    </row>
    <row r="580" ht="12.75">
      <c r="U580" s="140"/>
    </row>
    <row r="641" spans="15:25" ht="12.75">
      <c r="O641" s="236"/>
      <c r="P641" s="236"/>
      <c r="Q641" s="236"/>
      <c r="R641" s="236"/>
      <c r="S641" s="236"/>
      <c r="T641" s="236"/>
      <c r="U641" s="236"/>
      <c r="V641" s="236"/>
      <c r="W641" s="236"/>
      <c r="X641" s="236"/>
      <c r="Y641" s="236"/>
    </row>
    <row r="642" spans="15:25" ht="12.75">
      <c r="O642" s="236"/>
      <c r="P642" s="236"/>
      <c r="Q642" s="236"/>
      <c r="R642" s="236"/>
      <c r="S642" s="236"/>
      <c r="T642" s="236"/>
      <c r="U642" s="236"/>
      <c r="V642" s="236"/>
      <c r="W642" s="236"/>
      <c r="X642" s="236"/>
      <c r="Y642" s="236"/>
    </row>
    <row r="643" spans="15:25" ht="12.75">
      <c r="O643" s="236"/>
      <c r="P643" s="236"/>
      <c r="Q643" s="236"/>
      <c r="R643" s="236"/>
      <c r="S643" s="236"/>
      <c r="T643" s="236"/>
      <c r="U643" s="236"/>
      <c r="V643" s="236"/>
      <c r="W643" s="236"/>
      <c r="X643" s="236"/>
      <c r="Y643" s="236"/>
    </row>
    <row r="644" spans="15:25" ht="12.75">
      <c r="O644" s="236"/>
      <c r="P644" s="236"/>
      <c r="Q644" s="236"/>
      <c r="R644" s="236"/>
      <c r="S644" s="236"/>
      <c r="T644" s="236"/>
      <c r="U644" s="236"/>
      <c r="V644" s="236"/>
      <c r="W644" s="236"/>
      <c r="X644" s="236"/>
      <c r="Y644" s="236"/>
    </row>
    <row r="645" spans="15:25" ht="12.75">
      <c r="O645" s="236"/>
      <c r="P645" s="236"/>
      <c r="Q645" s="236"/>
      <c r="R645" s="236"/>
      <c r="S645" s="236"/>
      <c r="T645" s="236"/>
      <c r="U645" s="236"/>
      <c r="V645" s="236"/>
      <c r="W645" s="236"/>
      <c r="X645" s="236"/>
      <c r="Y645" s="236"/>
    </row>
    <row r="646" spans="15:25" ht="12.75">
      <c r="O646" s="236"/>
      <c r="P646" s="236"/>
      <c r="Q646" s="236"/>
      <c r="R646" s="236"/>
      <c r="S646" s="236"/>
      <c r="T646" s="236"/>
      <c r="U646" s="236"/>
      <c r="V646" s="236"/>
      <c r="W646" s="236"/>
      <c r="X646" s="236"/>
      <c r="Y646" s="236"/>
    </row>
    <row r="647" spans="15:25" ht="12.75">
      <c r="O647" s="236"/>
      <c r="P647" s="236"/>
      <c r="Q647" s="236"/>
      <c r="R647" s="236"/>
      <c r="S647" s="236"/>
      <c r="T647" s="236"/>
      <c r="U647" s="236"/>
      <c r="V647" s="236"/>
      <c r="W647" s="236"/>
      <c r="X647" s="236"/>
      <c r="Y647" s="236"/>
    </row>
    <row r="648" spans="15:25" ht="12.75">
      <c r="O648" s="236"/>
      <c r="P648" s="236"/>
      <c r="Q648" s="236"/>
      <c r="R648" s="236"/>
      <c r="S648" s="236"/>
      <c r="T648" s="236"/>
      <c r="U648" s="236"/>
      <c r="V648" s="236"/>
      <c r="W648" s="236"/>
      <c r="X648" s="236"/>
      <c r="Y648" s="236"/>
    </row>
    <row r="649" spans="15:25" ht="12.75">
      <c r="O649" s="236"/>
      <c r="P649" s="236"/>
      <c r="Q649" s="236"/>
      <c r="R649" s="236"/>
      <c r="S649" s="236"/>
      <c r="T649" s="236"/>
      <c r="U649" s="236"/>
      <c r="V649" s="236"/>
      <c r="W649" s="236"/>
      <c r="X649" s="236"/>
      <c r="Y649" s="236"/>
    </row>
    <row r="650" spans="15:25" ht="12.75">
      <c r="O650" s="236"/>
      <c r="P650" s="236"/>
      <c r="Q650" s="236"/>
      <c r="R650" s="236"/>
      <c r="S650" s="236"/>
      <c r="T650" s="236"/>
      <c r="U650" s="236"/>
      <c r="V650" s="236"/>
      <c r="W650" s="236"/>
      <c r="X650" s="236"/>
      <c r="Y650" s="236"/>
    </row>
    <row r="651" spans="15:25" ht="12.75">
      <c r="O651" s="236"/>
      <c r="P651" s="236"/>
      <c r="Q651" s="236"/>
      <c r="R651" s="236"/>
      <c r="S651" s="236"/>
      <c r="T651" s="236"/>
      <c r="U651" s="140"/>
      <c r="V651" s="236"/>
      <c r="W651" s="236"/>
      <c r="X651" s="236"/>
      <c r="Y651" s="236"/>
    </row>
    <row r="652" spans="15:25" ht="12.75">
      <c r="O652" s="236"/>
      <c r="P652" s="236"/>
      <c r="Q652" s="236"/>
      <c r="R652" s="236"/>
      <c r="S652" s="236"/>
      <c r="T652" s="236"/>
      <c r="U652" s="236"/>
      <c r="V652" s="236"/>
      <c r="W652" s="236"/>
      <c r="X652" s="236"/>
      <c r="Y652" s="236"/>
    </row>
    <row r="653" spans="15:25" ht="12.75">
      <c r="O653" s="236"/>
      <c r="P653" s="236"/>
      <c r="Q653" s="236"/>
      <c r="R653" s="236"/>
      <c r="S653" s="236"/>
      <c r="T653" s="236"/>
      <c r="U653" s="236"/>
      <c r="V653" s="236"/>
      <c r="W653" s="236"/>
      <c r="X653" s="236"/>
      <c r="Y653" s="236"/>
    </row>
    <row r="654" spans="15:25" ht="12.75">
      <c r="O654" s="236"/>
      <c r="P654" s="236"/>
      <c r="Q654" s="236"/>
      <c r="R654" s="236"/>
      <c r="S654" s="236"/>
      <c r="T654" s="236"/>
      <c r="U654" s="236"/>
      <c r="V654" s="236"/>
      <c r="W654" s="236"/>
      <c r="X654" s="236"/>
      <c r="Y654" s="236"/>
    </row>
    <row r="655" spans="15:25" ht="12.75">
      <c r="O655" s="236"/>
      <c r="P655" s="236"/>
      <c r="Q655" s="236"/>
      <c r="R655" s="236"/>
      <c r="S655" s="236"/>
      <c r="T655" s="236"/>
      <c r="U655" s="236"/>
      <c r="V655" s="236"/>
      <c r="W655" s="236"/>
      <c r="X655" s="236"/>
      <c r="Y655" s="236"/>
    </row>
    <row r="656" spans="15:25" ht="12.75">
      <c r="O656" s="236"/>
      <c r="P656" s="236"/>
      <c r="Q656" s="236"/>
      <c r="R656" s="236"/>
      <c r="S656" s="236"/>
      <c r="T656" s="236"/>
      <c r="U656" s="236"/>
      <c r="V656" s="236"/>
      <c r="W656" s="236"/>
      <c r="X656" s="236"/>
      <c r="Y656" s="236"/>
    </row>
    <row r="657" spans="15:25" ht="12.75">
      <c r="O657" s="236"/>
      <c r="P657" s="236"/>
      <c r="Q657" s="236"/>
      <c r="R657" s="236"/>
      <c r="S657" s="236"/>
      <c r="T657" s="236"/>
      <c r="U657" s="236"/>
      <c r="V657" s="236"/>
      <c r="W657" s="236"/>
      <c r="X657" s="236"/>
      <c r="Y657" s="236"/>
    </row>
    <row r="658" spans="15:25" ht="12.75">
      <c r="O658" s="236"/>
      <c r="P658" s="236"/>
      <c r="Q658" s="236"/>
      <c r="R658" s="236"/>
      <c r="S658" s="236"/>
      <c r="T658" s="236"/>
      <c r="U658" s="236"/>
      <c r="V658" s="236"/>
      <c r="W658" s="236"/>
      <c r="X658" s="236"/>
      <c r="Y658" s="236"/>
    </row>
    <row r="659" spans="15:25" ht="12.75">
      <c r="O659" s="236"/>
      <c r="P659" s="236"/>
      <c r="Q659" s="236"/>
      <c r="R659" s="236"/>
      <c r="S659" s="236"/>
      <c r="T659" s="236"/>
      <c r="U659" s="236"/>
      <c r="V659" s="236"/>
      <c r="W659" s="236"/>
      <c r="X659" s="236"/>
      <c r="Y659" s="236"/>
    </row>
    <row r="660" spans="15:25" ht="12.75">
      <c r="O660" s="236"/>
      <c r="P660" s="236"/>
      <c r="Q660" s="236"/>
      <c r="R660" s="236"/>
      <c r="S660" s="236"/>
      <c r="T660" s="236"/>
      <c r="U660" s="236"/>
      <c r="V660" s="236"/>
      <c r="W660" s="236"/>
      <c r="X660" s="236"/>
      <c r="Y660" s="236"/>
    </row>
    <row r="661" spans="15:25" ht="12.75">
      <c r="O661" s="236"/>
      <c r="P661" s="236"/>
      <c r="Q661" s="236"/>
      <c r="R661" s="236"/>
      <c r="S661" s="236"/>
      <c r="T661" s="236"/>
      <c r="U661" s="236"/>
      <c r="V661" s="236"/>
      <c r="W661" s="236"/>
      <c r="X661" s="236"/>
      <c r="Y661" s="236"/>
    </row>
    <row r="662" spans="15:25" ht="12.75">
      <c r="O662" s="236"/>
      <c r="P662" s="236"/>
      <c r="Q662" s="236"/>
      <c r="R662" s="236"/>
      <c r="S662" s="236"/>
      <c r="T662" s="236"/>
      <c r="U662" s="236"/>
      <c r="V662" s="236"/>
      <c r="W662" s="236"/>
      <c r="X662" s="236"/>
      <c r="Y662" s="236"/>
    </row>
    <row r="663" spans="15:25" ht="12.75">
      <c r="O663" s="236"/>
      <c r="P663" s="236"/>
      <c r="Q663" s="236"/>
      <c r="R663" s="236"/>
      <c r="S663" s="236"/>
      <c r="T663" s="236"/>
      <c r="U663" s="236"/>
      <c r="V663" s="236"/>
      <c r="W663" s="236"/>
      <c r="X663" s="236"/>
      <c r="Y663" s="236"/>
    </row>
    <row r="664" spans="15:25" ht="12.75">
      <c r="O664" s="236"/>
      <c r="P664" s="236"/>
      <c r="Q664" s="236"/>
      <c r="R664" s="236"/>
      <c r="S664" s="236"/>
      <c r="T664" s="236"/>
      <c r="U664" s="236"/>
      <c r="V664" s="236"/>
      <c r="W664" s="236"/>
      <c r="X664" s="236"/>
      <c r="Y664" s="236"/>
    </row>
    <row r="665" spans="15:25" ht="12.75">
      <c r="O665" s="236"/>
      <c r="P665" s="236"/>
      <c r="Q665" s="236"/>
      <c r="R665" s="236"/>
      <c r="S665" s="236"/>
      <c r="T665" s="236"/>
      <c r="U665" s="236"/>
      <c r="V665" s="236"/>
      <c r="W665" s="236"/>
      <c r="X665" s="236"/>
      <c r="Y665" s="236"/>
    </row>
    <row r="666" spans="15:25" ht="12.75">
      <c r="O666" s="236"/>
      <c r="P666" s="236"/>
      <c r="Q666" s="236"/>
      <c r="R666" s="236"/>
      <c r="S666" s="236"/>
      <c r="T666" s="236"/>
      <c r="U666" s="236"/>
      <c r="V666" s="236"/>
      <c r="W666" s="236"/>
      <c r="X666" s="236"/>
      <c r="Y666" s="236"/>
    </row>
    <row r="667" spans="15:25" ht="12.75">
      <c r="O667" s="236"/>
      <c r="P667" s="236"/>
      <c r="Q667" s="236"/>
      <c r="R667" s="236"/>
      <c r="S667" s="236"/>
      <c r="T667" s="140"/>
      <c r="U667" s="236"/>
      <c r="V667" s="236"/>
      <c r="W667" s="236"/>
      <c r="X667" s="236"/>
      <c r="Y667" s="236"/>
    </row>
    <row r="668" spans="15:25" ht="12.75">
      <c r="O668" s="236"/>
      <c r="P668" s="236"/>
      <c r="Q668" s="236"/>
      <c r="R668" s="236"/>
      <c r="S668" s="236"/>
      <c r="T668" s="140"/>
      <c r="U668" s="236"/>
      <c r="V668" s="236"/>
      <c r="W668" s="236"/>
      <c r="X668" s="236"/>
      <c r="Y668" s="236"/>
    </row>
    <row r="669" spans="15:25" ht="12.75">
      <c r="O669" s="236"/>
      <c r="P669" s="236"/>
      <c r="Q669" s="236"/>
      <c r="R669" s="236"/>
      <c r="S669" s="236"/>
      <c r="T669" s="140"/>
      <c r="U669" s="236"/>
      <c r="V669" s="236"/>
      <c r="W669" s="236"/>
      <c r="X669" s="236"/>
      <c r="Y669" s="236"/>
    </row>
    <row r="670" spans="15:25" ht="12.75">
      <c r="O670" s="236"/>
      <c r="P670" s="236"/>
      <c r="Q670" s="236"/>
      <c r="R670" s="236"/>
      <c r="S670" s="236"/>
      <c r="T670" s="140"/>
      <c r="U670" s="236"/>
      <c r="V670" s="236"/>
      <c r="W670" s="236"/>
      <c r="X670" s="236"/>
      <c r="Y670" s="236"/>
    </row>
    <row r="671" spans="15:25" ht="12.75">
      <c r="O671" s="236"/>
      <c r="P671" s="236"/>
      <c r="Q671" s="236"/>
      <c r="R671" s="236"/>
      <c r="S671" s="236"/>
      <c r="T671" s="140"/>
      <c r="U671" s="236"/>
      <c r="V671" s="236"/>
      <c r="W671" s="236"/>
      <c r="X671" s="236"/>
      <c r="Y671" s="236"/>
    </row>
    <row r="672" spans="15:25" ht="12.75">
      <c r="O672" s="236"/>
      <c r="P672" s="236"/>
      <c r="Q672" s="236"/>
      <c r="R672" s="236"/>
      <c r="S672" s="236"/>
      <c r="T672" s="140"/>
      <c r="U672" s="236"/>
      <c r="V672" s="236"/>
      <c r="W672" s="236"/>
      <c r="X672" s="236"/>
      <c r="Y672" s="236"/>
    </row>
    <row r="673" spans="15:25" ht="12.75">
      <c r="O673" s="236"/>
      <c r="P673" s="236"/>
      <c r="Q673" s="236"/>
      <c r="R673" s="236"/>
      <c r="S673" s="236"/>
      <c r="T673" s="140"/>
      <c r="U673" s="236"/>
      <c r="V673" s="236"/>
      <c r="W673" s="236"/>
      <c r="X673" s="236"/>
      <c r="Y673" s="236"/>
    </row>
    <row r="674" spans="15:25" ht="12.75">
      <c r="O674" s="236"/>
      <c r="P674" s="236"/>
      <c r="Q674" s="236"/>
      <c r="R674" s="236"/>
      <c r="S674" s="236"/>
      <c r="T674" s="140"/>
      <c r="U674" s="236"/>
      <c r="V674" s="236"/>
      <c r="W674" s="236"/>
      <c r="X674" s="236"/>
      <c r="Y674" s="236"/>
    </row>
    <row r="675" spans="15:25" ht="12.75">
      <c r="O675" s="236"/>
      <c r="P675" s="236"/>
      <c r="Q675" s="236"/>
      <c r="R675" s="236"/>
      <c r="S675" s="236"/>
      <c r="T675" s="140"/>
      <c r="U675" s="236"/>
      <c r="V675" s="236"/>
      <c r="W675" s="236"/>
      <c r="X675" s="236"/>
      <c r="Y675" s="236"/>
    </row>
    <row r="676" spans="15:25" ht="12.75">
      <c r="O676" s="236"/>
      <c r="P676" s="236"/>
      <c r="Q676" s="236"/>
      <c r="R676" s="236"/>
      <c r="S676" s="236"/>
      <c r="T676" s="140"/>
      <c r="U676" s="236"/>
      <c r="V676" s="236"/>
      <c r="W676" s="236"/>
      <c r="X676" s="236"/>
      <c r="Y676" s="236"/>
    </row>
    <row r="677" spans="15:25" ht="12.75">
      <c r="O677" s="236"/>
      <c r="P677" s="236"/>
      <c r="Q677" s="236"/>
      <c r="R677" s="236"/>
      <c r="S677" s="236"/>
      <c r="T677" s="140"/>
      <c r="U677" s="236"/>
      <c r="V677" s="236"/>
      <c r="W677" s="236"/>
      <c r="X677" s="236"/>
      <c r="Y677" s="236"/>
    </row>
    <row r="678" spans="15:25" ht="12.75">
      <c r="O678" s="236"/>
      <c r="P678" s="236"/>
      <c r="Q678" s="236"/>
      <c r="R678" s="236"/>
      <c r="S678" s="236"/>
      <c r="T678" s="140"/>
      <c r="U678" s="236"/>
      <c r="V678" s="236"/>
      <c r="W678" s="236"/>
      <c r="X678" s="236"/>
      <c r="Y678" s="236"/>
    </row>
    <row r="679" spans="15:25" ht="12.75">
      <c r="O679" s="236"/>
      <c r="P679" s="236"/>
      <c r="Q679" s="236"/>
      <c r="R679" s="236"/>
      <c r="S679" s="236"/>
      <c r="T679" s="140"/>
      <c r="U679" s="236"/>
      <c r="V679" s="236"/>
      <c r="W679" s="236"/>
      <c r="X679" s="236"/>
      <c r="Y679" s="236"/>
    </row>
    <row r="680" spans="15:25" ht="12.75">
      <c r="O680" s="236"/>
      <c r="P680" s="236"/>
      <c r="Q680" s="236"/>
      <c r="R680" s="236"/>
      <c r="S680" s="236"/>
      <c r="T680" s="140"/>
      <c r="U680" s="236"/>
      <c r="V680" s="236"/>
      <c r="W680" s="236"/>
      <c r="X680" s="236"/>
      <c r="Y680" s="236"/>
    </row>
    <row r="681" spans="15:25" ht="12.75">
      <c r="O681" s="236"/>
      <c r="P681" s="236"/>
      <c r="Q681" s="236"/>
      <c r="R681" s="236"/>
      <c r="S681" s="236"/>
      <c r="T681" s="140"/>
      <c r="U681" s="236"/>
      <c r="V681" s="236"/>
      <c r="W681" s="236"/>
      <c r="X681" s="236"/>
      <c r="Y681" s="236"/>
    </row>
    <row r="682" spans="15:25" ht="12.75">
      <c r="O682" s="236"/>
      <c r="P682" s="236"/>
      <c r="Q682" s="236"/>
      <c r="R682" s="236"/>
      <c r="S682" s="236"/>
      <c r="T682" s="140"/>
      <c r="U682" s="236"/>
      <c r="V682" s="236"/>
      <c r="W682" s="236"/>
      <c r="X682" s="236"/>
      <c r="Y682" s="236"/>
    </row>
    <row r="683" spans="15:25" ht="12.75">
      <c r="O683" s="236"/>
      <c r="P683" s="236"/>
      <c r="Q683" s="236"/>
      <c r="R683" s="236"/>
      <c r="S683" s="236"/>
      <c r="T683" s="140"/>
      <c r="U683" s="236"/>
      <c r="V683" s="236"/>
      <c r="W683" s="236"/>
      <c r="X683" s="236"/>
      <c r="Y683" s="236"/>
    </row>
    <row r="684" spans="15:25" ht="12.75">
      <c r="O684" s="236"/>
      <c r="P684" s="236"/>
      <c r="Q684" s="236"/>
      <c r="R684" s="236"/>
      <c r="S684" s="236"/>
      <c r="T684" s="140"/>
      <c r="U684" s="236"/>
      <c r="V684" s="236"/>
      <c r="W684" s="236"/>
      <c r="X684" s="236"/>
      <c r="Y684" s="236"/>
    </row>
    <row r="685" spans="15:25" ht="12.75">
      <c r="O685" s="236"/>
      <c r="P685" s="236"/>
      <c r="Q685" s="236"/>
      <c r="R685" s="236"/>
      <c r="S685" s="236"/>
      <c r="T685" s="140"/>
      <c r="U685" s="236"/>
      <c r="V685" s="236"/>
      <c r="W685" s="236"/>
      <c r="X685" s="236"/>
      <c r="Y685" s="236"/>
    </row>
    <row r="686" spans="15:25" ht="12.75">
      <c r="O686" s="236"/>
      <c r="P686" s="236"/>
      <c r="Q686" s="236"/>
      <c r="R686" s="236"/>
      <c r="S686" s="236"/>
      <c r="T686" s="140"/>
      <c r="U686" s="236"/>
      <c r="V686" s="236"/>
      <c r="W686" s="236"/>
      <c r="X686" s="236"/>
      <c r="Y686" s="236"/>
    </row>
    <row r="687" spans="15:25" ht="12.75">
      <c r="O687" s="236"/>
      <c r="P687" s="236"/>
      <c r="Q687" s="236"/>
      <c r="R687" s="236"/>
      <c r="S687" s="236"/>
      <c r="T687" s="140"/>
      <c r="U687" s="236"/>
      <c r="V687" s="236"/>
      <c r="W687" s="236"/>
      <c r="X687" s="236"/>
      <c r="Y687" s="236"/>
    </row>
    <row r="688" spans="15:25" ht="12.75">
      <c r="O688" s="236"/>
      <c r="P688" s="236"/>
      <c r="Q688" s="236"/>
      <c r="R688" s="236"/>
      <c r="S688" s="236"/>
      <c r="T688" s="140"/>
      <c r="U688" s="236"/>
      <c r="V688" s="236"/>
      <c r="W688" s="236"/>
      <c r="X688" s="236"/>
      <c r="Y688" s="236"/>
    </row>
    <row r="689" spans="15:25" ht="12.75">
      <c r="O689" s="236"/>
      <c r="P689" s="236"/>
      <c r="Q689" s="236"/>
      <c r="R689" s="236"/>
      <c r="S689" s="236"/>
      <c r="T689" s="140"/>
      <c r="U689" s="236"/>
      <c r="V689" s="236"/>
      <c r="W689" s="236"/>
      <c r="X689" s="236"/>
      <c r="Y689" s="236"/>
    </row>
    <row r="690" spans="15:25" ht="12.75">
      <c r="O690" s="236"/>
      <c r="P690" s="236"/>
      <c r="Q690" s="236"/>
      <c r="R690" s="236"/>
      <c r="S690" s="236"/>
      <c r="T690" s="140"/>
      <c r="U690" s="236"/>
      <c r="V690" s="236"/>
      <c r="W690" s="236"/>
      <c r="X690" s="236"/>
      <c r="Y690" s="236"/>
    </row>
    <row r="691" spans="15:25" ht="12.75">
      <c r="O691" s="236"/>
      <c r="P691" s="236"/>
      <c r="Q691" s="236"/>
      <c r="R691" s="236"/>
      <c r="S691" s="236"/>
      <c r="T691" s="140"/>
      <c r="U691" s="236"/>
      <c r="V691" s="236"/>
      <c r="W691" s="236"/>
      <c r="X691" s="236"/>
      <c r="Y691" s="236"/>
    </row>
    <row r="692" spans="15:25" ht="12.75">
      <c r="O692" s="236"/>
      <c r="P692" s="236"/>
      <c r="Q692" s="236"/>
      <c r="R692" s="236"/>
      <c r="S692" s="236"/>
      <c r="T692" s="140"/>
      <c r="U692" s="236"/>
      <c r="V692" s="236"/>
      <c r="W692" s="236"/>
      <c r="X692" s="236"/>
      <c r="Y692" s="236"/>
    </row>
    <row r="693" spans="15:25" ht="12.75">
      <c r="O693" s="236"/>
      <c r="P693" s="236"/>
      <c r="Q693" s="236"/>
      <c r="R693" s="236"/>
      <c r="S693" s="236"/>
      <c r="T693" s="140"/>
      <c r="U693" s="236"/>
      <c r="V693" s="236"/>
      <c r="W693" s="236"/>
      <c r="X693" s="236"/>
      <c r="Y693" s="236"/>
    </row>
    <row r="694" spans="15:25" ht="12.75">
      <c r="O694" s="236"/>
      <c r="P694" s="236"/>
      <c r="Q694" s="236"/>
      <c r="R694" s="236"/>
      <c r="S694" s="236"/>
      <c r="T694" s="140"/>
      <c r="U694" s="236"/>
      <c r="V694" s="236"/>
      <c r="W694" s="236"/>
      <c r="X694" s="236"/>
      <c r="Y694" s="236"/>
    </row>
    <row r="695" spans="15:25" ht="12.75">
      <c r="O695" s="236"/>
      <c r="P695" s="236"/>
      <c r="Q695" s="236"/>
      <c r="R695" s="236"/>
      <c r="S695" s="236"/>
      <c r="T695" s="140"/>
      <c r="U695" s="236"/>
      <c r="V695" s="236"/>
      <c r="W695" s="236"/>
      <c r="X695" s="236"/>
      <c r="Y695" s="236"/>
    </row>
    <row r="696" spans="15:25" ht="12.75">
      <c r="O696" s="236"/>
      <c r="P696" s="236"/>
      <c r="Q696" s="236"/>
      <c r="R696" s="236"/>
      <c r="S696" s="236"/>
      <c r="T696" s="140"/>
      <c r="U696" s="236"/>
      <c r="V696" s="236"/>
      <c r="W696" s="236"/>
      <c r="X696" s="236"/>
      <c r="Y696" s="236"/>
    </row>
    <row r="697" spans="15:25" ht="12.75">
      <c r="O697" s="236"/>
      <c r="P697" s="236"/>
      <c r="Q697" s="236"/>
      <c r="R697" s="236"/>
      <c r="S697" s="236"/>
      <c r="T697" s="140"/>
      <c r="U697" s="236"/>
      <c r="V697" s="236"/>
      <c r="W697" s="236"/>
      <c r="X697" s="236"/>
      <c r="Y697" s="236"/>
    </row>
    <row r="698" spans="15:25" ht="12.75">
      <c r="O698" s="236"/>
      <c r="P698" s="236"/>
      <c r="Q698" s="236"/>
      <c r="R698" s="236"/>
      <c r="S698" s="236"/>
      <c r="T698" s="140"/>
      <c r="U698" s="236"/>
      <c r="V698" s="236"/>
      <c r="W698" s="236"/>
      <c r="X698" s="236"/>
      <c r="Y698" s="236"/>
    </row>
    <row r="699" spans="15:25" ht="12.75">
      <c r="O699" s="236"/>
      <c r="P699" s="236"/>
      <c r="Q699" s="236"/>
      <c r="R699" s="236"/>
      <c r="S699" s="236"/>
      <c r="T699" s="140"/>
      <c r="U699" s="236"/>
      <c r="V699" s="236"/>
      <c r="W699" s="236"/>
      <c r="X699" s="236"/>
      <c r="Y699" s="236"/>
    </row>
    <row r="700" spans="15:25" ht="12.75">
      <c r="O700" s="236"/>
      <c r="P700" s="236"/>
      <c r="Q700" s="236"/>
      <c r="R700" s="236"/>
      <c r="S700" s="236"/>
      <c r="T700" s="140"/>
      <c r="U700" s="236"/>
      <c r="V700" s="236"/>
      <c r="W700" s="236"/>
      <c r="X700" s="236"/>
      <c r="Y700" s="236"/>
    </row>
    <row r="701" spans="15:25" ht="12.75">
      <c r="O701" s="236"/>
      <c r="P701" s="236"/>
      <c r="Q701" s="236"/>
      <c r="R701" s="236"/>
      <c r="S701" s="236"/>
      <c r="T701" s="140"/>
      <c r="U701" s="236"/>
      <c r="V701" s="236"/>
      <c r="W701" s="236"/>
      <c r="X701" s="236"/>
      <c r="Y701" s="236"/>
    </row>
    <row r="702" spans="15:25" ht="12.75">
      <c r="O702" s="236"/>
      <c r="P702" s="236"/>
      <c r="Q702" s="236"/>
      <c r="R702" s="236"/>
      <c r="S702" s="236"/>
      <c r="T702" s="140"/>
      <c r="U702" s="236"/>
      <c r="V702" s="236"/>
      <c r="W702" s="236"/>
      <c r="X702" s="236"/>
      <c r="Y702" s="236"/>
    </row>
    <row r="703" spans="15:25" ht="12.75">
      <c r="O703" s="236"/>
      <c r="P703" s="236"/>
      <c r="Q703" s="236"/>
      <c r="R703" s="236"/>
      <c r="S703" s="236"/>
      <c r="T703" s="155"/>
      <c r="U703" s="236"/>
      <c r="V703" s="236"/>
      <c r="W703" s="236"/>
      <c r="X703" s="236"/>
      <c r="Y703" s="236"/>
    </row>
    <row r="704" spans="15:25" ht="12.75">
      <c r="O704" s="236"/>
      <c r="P704" s="236"/>
      <c r="Q704" s="236"/>
      <c r="R704" s="236"/>
      <c r="S704" s="236"/>
      <c r="T704" s="140"/>
      <c r="U704" s="236"/>
      <c r="V704" s="236"/>
      <c r="W704" s="236"/>
      <c r="X704" s="236"/>
      <c r="Y704" s="236"/>
    </row>
    <row r="705" spans="15:25" ht="12.75">
      <c r="O705" s="236"/>
      <c r="P705" s="236"/>
      <c r="Q705" s="236"/>
      <c r="R705" s="236"/>
      <c r="S705" s="236"/>
      <c r="T705" s="236"/>
      <c r="U705" s="155"/>
      <c r="V705" s="236"/>
      <c r="W705" s="236"/>
      <c r="X705" s="236"/>
      <c r="Y705" s="236"/>
    </row>
    <row r="706" spans="15:25" ht="12.75">
      <c r="O706" s="236"/>
      <c r="P706" s="236"/>
      <c r="Q706" s="236"/>
      <c r="R706" s="236"/>
      <c r="S706" s="236"/>
      <c r="T706" s="236"/>
      <c r="U706" s="236"/>
      <c r="V706" s="236"/>
      <c r="W706" s="236"/>
      <c r="X706" s="236"/>
      <c r="Y706" s="236"/>
    </row>
    <row r="707" spans="15:25" ht="12.75">
      <c r="O707" s="236"/>
      <c r="P707" s="236"/>
      <c r="Q707" s="236"/>
      <c r="R707" s="236"/>
      <c r="S707" s="236"/>
      <c r="T707" s="236"/>
      <c r="U707" s="236"/>
      <c r="V707" s="236"/>
      <c r="W707" s="236"/>
      <c r="X707" s="236"/>
      <c r="Y707" s="236"/>
    </row>
    <row r="708" spans="15:25" ht="12.75">
      <c r="O708" s="236"/>
      <c r="P708" s="236"/>
      <c r="Q708" s="236"/>
      <c r="R708" s="236"/>
      <c r="S708" s="236"/>
      <c r="T708" s="236"/>
      <c r="U708" s="236"/>
      <c r="V708" s="236"/>
      <c r="W708" s="236"/>
      <c r="X708" s="236"/>
      <c r="Y708" s="236"/>
    </row>
    <row r="709" spans="15:25" ht="12.75">
      <c r="O709" s="236"/>
      <c r="P709" s="236"/>
      <c r="Q709" s="236"/>
      <c r="R709" s="236"/>
      <c r="S709" s="236"/>
      <c r="T709" s="236"/>
      <c r="U709" s="236"/>
      <c r="V709" s="236"/>
      <c r="W709" s="236"/>
      <c r="X709" s="236"/>
      <c r="Y709" s="236"/>
    </row>
    <row r="710" spans="15:25" ht="12.75">
      <c r="O710" s="236"/>
      <c r="P710" s="236"/>
      <c r="Q710" s="236"/>
      <c r="R710" s="236"/>
      <c r="S710" s="236"/>
      <c r="T710" s="236"/>
      <c r="U710" s="236"/>
      <c r="V710" s="236"/>
      <c r="W710" s="236"/>
      <c r="X710" s="236"/>
      <c r="Y710" s="236"/>
    </row>
    <row r="711" spans="1:25" ht="12.75">
      <c r="A711" s="237"/>
      <c r="B711" s="237"/>
      <c r="C711" s="237"/>
      <c r="D711" s="237"/>
      <c r="E711" s="237"/>
      <c r="O711" s="236"/>
      <c r="P711" s="236"/>
      <c r="Q711" s="236"/>
      <c r="R711" s="236"/>
      <c r="S711" s="236"/>
      <c r="T711" s="236"/>
      <c r="U711" s="236"/>
      <c r="V711" s="236"/>
      <c r="W711" s="236"/>
      <c r="X711" s="236"/>
      <c r="Y711" s="236"/>
    </row>
    <row r="712" spans="15:25" ht="12.75">
      <c r="O712" s="236"/>
      <c r="P712" s="236"/>
      <c r="Q712" s="236"/>
      <c r="R712" s="236"/>
      <c r="S712" s="236"/>
      <c r="T712" s="236"/>
      <c r="U712" s="236"/>
      <c r="V712" s="236"/>
      <c r="W712" s="236"/>
      <c r="X712" s="236"/>
      <c r="Y712" s="236"/>
    </row>
    <row r="713" spans="15:25" ht="12.75">
      <c r="O713" s="236"/>
      <c r="P713" s="236"/>
      <c r="Q713" s="236"/>
      <c r="R713" s="236"/>
      <c r="S713" s="236"/>
      <c r="T713" s="236"/>
      <c r="U713" s="236"/>
      <c r="V713" s="236"/>
      <c r="W713" s="236"/>
      <c r="X713" s="236"/>
      <c r="Y713" s="236"/>
    </row>
    <row r="714" spans="15:25" ht="12.75">
      <c r="O714" s="236"/>
      <c r="P714" s="236"/>
      <c r="Q714" s="236"/>
      <c r="R714" s="236"/>
      <c r="S714" s="236"/>
      <c r="T714" s="236"/>
      <c r="U714" s="236"/>
      <c r="V714" s="236"/>
      <c r="W714" s="236"/>
      <c r="X714" s="236"/>
      <c r="Y714" s="236"/>
    </row>
    <row r="715" spans="15:25" ht="12.75">
      <c r="O715" s="236"/>
      <c r="P715" s="236"/>
      <c r="Q715" s="236"/>
      <c r="R715" s="236"/>
      <c r="S715" s="236"/>
      <c r="T715" s="236"/>
      <c r="U715" s="236"/>
      <c r="V715" s="236"/>
      <c r="W715" s="236"/>
      <c r="X715" s="236"/>
      <c r="Y715" s="236"/>
    </row>
    <row r="716" spans="15:25" ht="12.75">
      <c r="O716" s="236"/>
      <c r="P716" s="236"/>
      <c r="Q716" s="236"/>
      <c r="R716" s="236"/>
      <c r="S716" s="236"/>
      <c r="T716" s="236"/>
      <c r="U716" s="236"/>
      <c r="V716" s="236"/>
      <c r="W716" s="236"/>
      <c r="X716" s="236"/>
      <c r="Y716" s="236"/>
    </row>
    <row r="717" spans="15:25" ht="12.75">
      <c r="O717" s="236"/>
      <c r="P717" s="236"/>
      <c r="Q717" s="236"/>
      <c r="R717" s="236"/>
      <c r="S717" s="236"/>
      <c r="T717" s="236"/>
      <c r="U717" s="236"/>
      <c r="V717" s="236"/>
      <c r="W717" s="236"/>
      <c r="X717" s="236"/>
      <c r="Y717" s="236"/>
    </row>
    <row r="718" spans="15:25" ht="12.75">
      <c r="O718" s="236"/>
      <c r="P718" s="236"/>
      <c r="Q718" s="236"/>
      <c r="R718" s="236"/>
      <c r="S718" s="236"/>
      <c r="T718" s="236"/>
      <c r="U718" s="236"/>
      <c r="V718" s="236"/>
      <c r="W718" s="236"/>
      <c r="X718" s="236"/>
      <c r="Y718" s="236"/>
    </row>
    <row r="719" spans="15:25" ht="12.75">
      <c r="O719" s="236"/>
      <c r="P719" s="236"/>
      <c r="Q719" s="236"/>
      <c r="R719" s="236"/>
      <c r="S719" s="236"/>
      <c r="T719" s="236"/>
      <c r="U719" s="236"/>
      <c r="V719" s="236"/>
      <c r="W719" s="236"/>
      <c r="X719" s="236"/>
      <c r="Y719" s="236"/>
    </row>
    <row r="720" spans="15:25" ht="12.75">
      <c r="O720" s="236"/>
      <c r="P720" s="236"/>
      <c r="Q720" s="236"/>
      <c r="R720" s="236"/>
      <c r="S720" s="236"/>
      <c r="T720" s="236"/>
      <c r="U720" s="236"/>
      <c r="V720" s="236"/>
      <c r="W720" s="236"/>
      <c r="X720" s="236"/>
      <c r="Y720" s="236"/>
    </row>
    <row r="721" spans="15:25" ht="12.75">
      <c r="O721" s="236"/>
      <c r="P721" s="236"/>
      <c r="Q721" s="236"/>
      <c r="R721" s="236"/>
      <c r="S721" s="236"/>
      <c r="T721" s="236"/>
      <c r="U721" s="236"/>
      <c r="V721" s="236"/>
      <c r="W721" s="236"/>
      <c r="X721" s="236"/>
      <c r="Y721" s="236"/>
    </row>
    <row r="722" spans="15:25" ht="12.75">
      <c r="O722" s="236"/>
      <c r="P722" s="236"/>
      <c r="Q722" s="236"/>
      <c r="R722" s="236"/>
      <c r="S722" s="236"/>
      <c r="T722" s="236"/>
      <c r="U722" s="236"/>
      <c r="V722" s="236"/>
      <c r="W722" s="236"/>
      <c r="X722" s="236"/>
      <c r="Y722" s="236"/>
    </row>
    <row r="723" spans="15:25" ht="12.75">
      <c r="O723" s="236"/>
      <c r="P723" s="236"/>
      <c r="Q723" s="236"/>
      <c r="R723" s="236"/>
      <c r="S723" s="236"/>
      <c r="T723" s="236"/>
      <c r="U723" s="236"/>
      <c r="V723" s="236"/>
      <c r="W723" s="236"/>
      <c r="X723" s="236"/>
      <c r="Y723" s="236"/>
    </row>
    <row r="724" spans="15:25" ht="12.75">
      <c r="O724" s="236"/>
      <c r="P724" s="236"/>
      <c r="Q724" s="236"/>
      <c r="R724" s="236"/>
      <c r="S724" s="236"/>
      <c r="T724" s="236"/>
      <c r="U724" s="236"/>
      <c r="V724" s="236"/>
      <c r="W724" s="236"/>
      <c r="X724" s="236"/>
      <c r="Y724" s="236"/>
    </row>
    <row r="725" spans="15:25" ht="12.75">
      <c r="O725" s="236"/>
      <c r="P725" s="236"/>
      <c r="Q725" s="236"/>
      <c r="R725" s="236"/>
      <c r="S725" s="236"/>
      <c r="T725" s="236"/>
      <c r="U725" s="236"/>
      <c r="V725" s="236"/>
      <c r="W725" s="236"/>
      <c r="X725" s="236"/>
      <c r="Y725" s="236"/>
    </row>
    <row r="726" spans="15:25" ht="12.75">
      <c r="O726" s="236"/>
      <c r="P726" s="236"/>
      <c r="Q726" s="236"/>
      <c r="R726" s="236"/>
      <c r="S726" s="236"/>
      <c r="T726" s="236"/>
      <c r="U726" s="236"/>
      <c r="V726" s="236"/>
      <c r="W726" s="236"/>
      <c r="X726" s="236"/>
      <c r="Y726" s="236"/>
    </row>
    <row r="727" spans="15:25" ht="12.75">
      <c r="O727" s="236"/>
      <c r="P727" s="236"/>
      <c r="Q727" s="236"/>
      <c r="R727" s="236"/>
      <c r="S727" s="236"/>
      <c r="T727" s="236"/>
      <c r="U727" s="236"/>
      <c r="V727" s="236"/>
      <c r="W727" s="236"/>
      <c r="X727" s="236"/>
      <c r="Y727" s="236"/>
    </row>
    <row r="728" spans="15:25" ht="12.75">
      <c r="O728" s="236"/>
      <c r="P728" s="236"/>
      <c r="Q728" s="236"/>
      <c r="R728" s="236"/>
      <c r="S728" s="236"/>
      <c r="T728" s="236"/>
      <c r="U728" s="236"/>
      <c r="V728" s="236"/>
      <c r="W728" s="236"/>
      <c r="X728" s="236"/>
      <c r="Y728" s="236"/>
    </row>
    <row r="729" spans="15:25" ht="12.75">
      <c r="O729" s="236"/>
      <c r="P729" s="236"/>
      <c r="Q729" s="236"/>
      <c r="R729" s="236"/>
      <c r="S729" s="236"/>
      <c r="T729" s="236"/>
      <c r="U729" s="236"/>
      <c r="V729" s="236"/>
      <c r="W729" s="236"/>
      <c r="X729" s="236"/>
      <c r="Y729" s="236"/>
    </row>
    <row r="730" spans="15:25" ht="12.75">
      <c r="O730" s="236"/>
      <c r="P730" s="236"/>
      <c r="Q730" s="236"/>
      <c r="R730" s="236"/>
      <c r="S730" s="236"/>
      <c r="T730" s="236"/>
      <c r="U730" s="236"/>
      <c r="V730" s="236"/>
      <c r="W730" s="236"/>
      <c r="X730" s="236"/>
      <c r="Y730" s="236"/>
    </row>
    <row r="731" spans="15:25" ht="12.75">
      <c r="O731" s="236"/>
      <c r="P731" s="236"/>
      <c r="Q731" s="236"/>
      <c r="R731" s="236"/>
      <c r="S731" s="236"/>
      <c r="T731" s="236"/>
      <c r="U731" s="236"/>
      <c r="V731" s="236"/>
      <c r="W731" s="236"/>
      <c r="X731" s="236"/>
      <c r="Y731" s="236"/>
    </row>
    <row r="732" spans="15:25" ht="12.75">
      <c r="O732" s="236"/>
      <c r="P732" s="236"/>
      <c r="Q732" s="236"/>
      <c r="R732" s="236"/>
      <c r="S732" s="236"/>
      <c r="T732" s="236"/>
      <c r="U732" s="236"/>
      <c r="V732" s="236"/>
      <c r="W732" s="236"/>
      <c r="X732" s="236"/>
      <c r="Y732" s="236"/>
    </row>
    <row r="733" spans="15:25" ht="12.75">
      <c r="O733" s="236"/>
      <c r="P733" s="236"/>
      <c r="Q733" s="236"/>
      <c r="R733" s="236"/>
      <c r="S733" s="236"/>
      <c r="T733" s="236"/>
      <c r="U733" s="236"/>
      <c r="V733" s="236"/>
      <c r="W733" s="236"/>
      <c r="X733" s="236"/>
      <c r="Y733" s="236"/>
    </row>
    <row r="734" spans="15:25" ht="12.75">
      <c r="O734" s="236"/>
      <c r="P734" s="236"/>
      <c r="Q734" s="236"/>
      <c r="R734" s="236"/>
      <c r="S734" s="236"/>
      <c r="T734" s="236"/>
      <c r="U734" s="236"/>
      <c r="V734" s="236"/>
      <c r="W734" s="236"/>
      <c r="X734" s="236"/>
      <c r="Y734" s="236"/>
    </row>
    <row r="735" spans="15:25" ht="12.75">
      <c r="O735" s="236"/>
      <c r="P735" s="236"/>
      <c r="Q735" s="236"/>
      <c r="R735" s="236"/>
      <c r="S735" s="236"/>
      <c r="T735" s="236"/>
      <c r="U735" s="236"/>
      <c r="V735" s="236"/>
      <c r="W735" s="236"/>
      <c r="X735" s="236"/>
      <c r="Y735" s="236"/>
    </row>
    <row r="736" spans="15:25" ht="12.75">
      <c r="O736" s="236"/>
      <c r="P736" s="236"/>
      <c r="Q736" s="236"/>
      <c r="R736" s="236"/>
      <c r="S736" s="236"/>
      <c r="T736" s="236"/>
      <c r="U736" s="236"/>
      <c r="V736" s="236"/>
      <c r="W736" s="236"/>
      <c r="X736" s="236"/>
      <c r="Y736" s="236"/>
    </row>
    <row r="737" spans="15:25" ht="12.75">
      <c r="O737" s="236"/>
      <c r="P737" s="236"/>
      <c r="Q737" s="236"/>
      <c r="R737" s="236"/>
      <c r="S737" s="236"/>
      <c r="T737" s="236"/>
      <c r="U737" s="236"/>
      <c r="V737" s="236"/>
      <c r="W737" s="236"/>
      <c r="X737" s="236"/>
      <c r="Y737" s="236"/>
    </row>
    <row r="738" spans="15:25" ht="12.75">
      <c r="O738" s="236"/>
      <c r="P738" s="236"/>
      <c r="Q738" s="236"/>
      <c r="R738" s="236"/>
      <c r="S738" s="236"/>
      <c r="T738" s="236"/>
      <c r="U738" s="236"/>
      <c r="V738" s="236"/>
      <c r="W738" s="236"/>
      <c r="X738" s="236"/>
      <c r="Y738" s="236"/>
    </row>
    <row r="739" spans="15:25" ht="12.75">
      <c r="O739" s="236"/>
      <c r="P739" s="236"/>
      <c r="Q739" s="236"/>
      <c r="R739" s="236"/>
      <c r="S739" s="236"/>
      <c r="T739" s="236"/>
      <c r="U739" s="236"/>
      <c r="V739" s="236"/>
      <c r="W739" s="236"/>
      <c r="X739" s="236"/>
      <c r="Y739" s="236"/>
    </row>
    <row r="740" spans="15:25" ht="12.75">
      <c r="O740" s="236"/>
      <c r="P740" s="236"/>
      <c r="Q740" s="236"/>
      <c r="R740" s="236"/>
      <c r="S740" s="236"/>
      <c r="T740" s="236"/>
      <c r="U740" s="236"/>
      <c r="V740" s="236"/>
      <c r="W740" s="236"/>
      <c r="X740" s="236"/>
      <c r="Y740" s="236"/>
    </row>
    <row r="741" spans="15:25" ht="12.75">
      <c r="O741" s="236"/>
      <c r="P741" s="236"/>
      <c r="Q741" s="236"/>
      <c r="R741" s="236"/>
      <c r="S741" s="236"/>
      <c r="T741" s="236"/>
      <c r="U741" s="236"/>
      <c r="V741" s="236"/>
      <c r="W741" s="236"/>
      <c r="X741" s="236"/>
      <c r="Y741" s="236"/>
    </row>
    <row r="742" spans="15:25" ht="12.75">
      <c r="O742" s="236"/>
      <c r="P742" s="236"/>
      <c r="Q742" s="236"/>
      <c r="R742" s="236"/>
      <c r="S742" s="236"/>
      <c r="T742" s="236"/>
      <c r="U742" s="236"/>
      <c r="V742" s="236"/>
      <c r="W742" s="236"/>
      <c r="X742" s="236"/>
      <c r="Y742" s="236"/>
    </row>
    <row r="743" spans="15:25" ht="12.75">
      <c r="O743" s="236"/>
      <c r="P743" s="236"/>
      <c r="Q743" s="236"/>
      <c r="R743" s="236"/>
      <c r="S743" s="236"/>
      <c r="T743" s="236"/>
      <c r="U743" s="236"/>
      <c r="V743" s="236"/>
      <c r="W743" s="236"/>
      <c r="X743" s="236"/>
      <c r="Y743" s="236"/>
    </row>
    <row r="744" spans="15:25" ht="12.75">
      <c r="O744" s="236"/>
      <c r="P744" s="236"/>
      <c r="Q744" s="236"/>
      <c r="R744" s="236"/>
      <c r="S744" s="236"/>
      <c r="T744" s="236"/>
      <c r="U744" s="236"/>
      <c r="V744" s="236"/>
      <c r="W744" s="236"/>
      <c r="X744" s="236"/>
      <c r="Y744" s="236"/>
    </row>
    <row r="745" spans="15:25" ht="12.75">
      <c r="O745" s="236"/>
      <c r="P745" s="236"/>
      <c r="Q745" s="236"/>
      <c r="R745" s="236"/>
      <c r="S745" s="236"/>
      <c r="T745" s="236"/>
      <c r="U745" s="236"/>
      <c r="V745" s="236"/>
      <c r="W745" s="236"/>
      <c r="X745" s="236"/>
      <c r="Y745" s="236"/>
    </row>
    <row r="746" spans="15:25" ht="12.75">
      <c r="O746" s="236"/>
      <c r="P746" s="236"/>
      <c r="Q746" s="236"/>
      <c r="R746" s="236"/>
      <c r="S746" s="236"/>
      <c r="T746" s="236"/>
      <c r="U746" s="236"/>
      <c r="V746" s="236"/>
      <c r="W746" s="236"/>
      <c r="X746" s="236"/>
      <c r="Y746" s="236"/>
    </row>
    <row r="747" spans="15:25" ht="12.75">
      <c r="O747" s="236"/>
      <c r="P747" s="236"/>
      <c r="Q747" s="236"/>
      <c r="R747" s="236"/>
      <c r="S747" s="236"/>
      <c r="T747" s="236"/>
      <c r="U747" s="236"/>
      <c r="V747" s="236"/>
      <c r="W747" s="236"/>
      <c r="X747" s="236"/>
      <c r="Y747" s="236"/>
    </row>
    <row r="748" spans="15:25" ht="12.75">
      <c r="O748" s="236"/>
      <c r="P748" s="236"/>
      <c r="Q748" s="236"/>
      <c r="R748" s="236"/>
      <c r="S748" s="236"/>
      <c r="T748" s="236"/>
      <c r="U748" s="236"/>
      <c r="V748" s="236"/>
      <c r="W748" s="236"/>
      <c r="X748" s="236"/>
      <c r="Y748" s="236"/>
    </row>
    <row r="749" spans="15:25" ht="12.75">
      <c r="O749" s="236"/>
      <c r="P749" s="236"/>
      <c r="Q749" s="236"/>
      <c r="R749" s="236"/>
      <c r="S749" s="236"/>
      <c r="T749" s="236"/>
      <c r="U749" s="236"/>
      <c r="V749" s="236"/>
      <c r="W749" s="236"/>
      <c r="X749" s="236"/>
      <c r="Y749" s="236"/>
    </row>
    <row r="750" spans="15:25" ht="12.75">
      <c r="O750" s="236"/>
      <c r="P750" s="236"/>
      <c r="Q750" s="236"/>
      <c r="R750" s="236"/>
      <c r="S750" s="236"/>
      <c r="T750" s="236"/>
      <c r="U750" s="236"/>
      <c r="V750" s="236"/>
      <c r="W750" s="236"/>
      <c r="X750" s="236"/>
      <c r="Y750" s="236"/>
    </row>
    <row r="751" spans="15:25" ht="12.75">
      <c r="O751" s="236"/>
      <c r="P751" s="236"/>
      <c r="Q751" s="236"/>
      <c r="R751" s="236"/>
      <c r="S751" s="236"/>
      <c r="T751" s="236"/>
      <c r="U751" s="236"/>
      <c r="V751" s="236"/>
      <c r="W751" s="236"/>
      <c r="X751" s="236"/>
      <c r="Y751" s="236"/>
    </row>
    <row r="752" spans="15:25" ht="12.75">
      <c r="O752" s="236"/>
      <c r="P752" s="236"/>
      <c r="Q752" s="236"/>
      <c r="R752" s="236"/>
      <c r="S752" s="236"/>
      <c r="T752" s="236"/>
      <c r="U752" s="236"/>
      <c r="V752" s="236"/>
      <c r="W752" s="236"/>
      <c r="X752" s="236"/>
      <c r="Y752" s="236"/>
    </row>
    <row r="753" spans="15:25" ht="12.75">
      <c r="O753" s="236"/>
      <c r="P753" s="236"/>
      <c r="Q753" s="236"/>
      <c r="R753" s="236"/>
      <c r="S753" s="236"/>
      <c r="T753" s="236"/>
      <c r="U753" s="236"/>
      <c r="V753" s="236"/>
      <c r="W753" s="236"/>
      <c r="X753" s="236"/>
      <c r="Y753" s="236"/>
    </row>
    <row r="754" spans="15:25" ht="12.75">
      <c r="O754" s="236"/>
      <c r="P754" s="236"/>
      <c r="Q754" s="236"/>
      <c r="R754" s="236"/>
      <c r="S754" s="236"/>
      <c r="T754" s="236"/>
      <c r="U754" s="236"/>
      <c r="V754" s="236"/>
      <c r="W754" s="236"/>
      <c r="X754" s="236"/>
      <c r="Y754" s="236"/>
    </row>
    <row r="755" spans="15:25" ht="12.75">
      <c r="O755" s="236"/>
      <c r="P755" s="236"/>
      <c r="Q755" s="236"/>
      <c r="R755" s="236"/>
      <c r="S755" s="236"/>
      <c r="T755" s="236"/>
      <c r="U755" s="236"/>
      <c r="V755" s="236"/>
      <c r="W755" s="236"/>
      <c r="X755" s="236"/>
      <c r="Y755" s="236"/>
    </row>
    <row r="756" spans="15:25" ht="12.75">
      <c r="O756" s="236"/>
      <c r="P756" s="236"/>
      <c r="Q756" s="236"/>
      <c r="R756" s="236"/>
      <c r="S756" s="236"/>
      <c r="T756" s="236"/>
      <c r="U756" s="236"/>
      <c r="V756" s="236"/>
      <c r="W756" s="236"/>
      <c r="X756" s="236"/>
      <c r="Y756" s="236"/>
    </row>
    <row r="757" spans="1:25" ht="12.75">
      <c r="A757" s="237"/>
      <c r="B757" s="237"/>
      <c r="C757" s="237"/>
      <c r="D757" s="237"/>
      <c r="E757" s="237"/>
      <c r="G757" s="140"/>
      <c r="H757" s="140"/>
      <c r="I757" s="140"/>
      <c r="J757" s="140"/>
      <c r="K757" s="140"/>
      <c r="L757" s="140"/>
      <c r="M757" s="155"/>
      <c r="N757" s="238"/>
      <c r="O757" s="140"/>
      <c r="P757" s="140"/>
      <c r="Q757" s="140"/>
      <c r="R757" s="140"/>
      <c r="S757" s="140"/>
      <c r="T757" s="236"/>
      <c r="U757" s="236"/>
      <c r="V757" s="236"/>
      <c r="W757" s="236"/>
      <c r="X757" s="236"/>
      <c r="Y757" s="236"/>
    </row>
    <row r="758" spans="5:25" ht="12.75">
      <c r="E758" s="107"/>
      <c r="F758" s="140"/>
      <c r="G758" s="140"/>
      <c r="H758" s="140"/>
      <c r="I758" s="140"/>
      <c r="J758" s="140"/>
      <c r="K758" s="140"/>
      <c r="L758" s="140"/>
      <c r="M758" s="155"/>
      <c r="N758" s="238"/>
      <c r="O758" s="140"/>
      <c r="P758" s="140"/>
      <c r="Q758" s="140"/>
      <c r="R758" s="140"/>
      <c r="S758" s="140"/>
      <c r="T758" s="236"/>
      <c r="U758" s="236"/>
      <c r="V758" s="236"/>
      <c r="W758" s="236"/>
      <c r="X758" s="236"/>
      <c r="Y758" s="236"/>
    </row>
    <row r="759" spans="5:25" ht="12.75">
      <c r="E759" s="107"/>
      <c r="F759" s="140"/>
      <c r="G759" s="140"/>
      <c r="H759" s="140"/>
      <c r="I759" s="140"/>
      <c r="J759" s="140"/>
      <c r="K759" s="140"/>
      <c r="L759" s="140"/>
      <c r="M759" s="155"/>
      <c r="N759" s="238"/>
      <c r="O759" s="140"/>
      <c r="P759" s="140"/>
      <c r="Q759" s="140"/>
      <c r="R759" s="140"/>
      <c r="S759" s="140"/>
      <c r="T759" s="236"/>
      <c r="U759" s="236"/>
      <c r="V759" s="236"/>
      <c r="W759" s="236"/>
      <c r="X759" s="236"/>
      <c r="Y759" s="236"/>
    </row>
    <row r="760" spans="15:25" ht="12.75">
      <c r="O760" s="236"/>
      <c r="P760" s="236"/>
      <c r="Q760" s="236"/>
      <c r="R760" s="236"/>
      <c r="S760" s="236"/>
      <c r="T760" s="236"/>
      <c r="U760" s="140"/>
      <c r="V760" s="236"/>
      <c r="W760" s="236"/>
      <c r="X760" s="236"/>
      <c r="Y760" s="236"/>
    </row>
    <row r="761" spans="15:25" ht="12.75">
      <c r="O761" s="236"/>
      <c r="P761" s="236"/>
      <c r="Q761" s="236"/>
      <c r="R761" s="236"/>
      <c r="S761" s="236"/>
      <c r="T761" s="236"/>
      <c r="U761" s="236"/>
      <c r="V761" s="236"/>
      <c r="W761" s="236"/>
      <c r="X761" s="236"/>
      <c r="Y761" s="236"/>
    </row>
    <row r="762" spans="15:25" ht="12.75">
      <c r="O762" s="236"/>
      <c r="P762" s="236"/>
      <c r="Q762" s="236"/>
      <c r="R762" s="236"/>
      <c r="S762" s="236"/>
      <c r="T762" s="236"/>
      <c r="U762" s="236"/>
      <c r="V762" s="236"/>
      <c r="W762" s="236"/>
      <c r="X762" s="236"/>
      <c r="Y762" s="236"/>
    </row>
    <row r="763" spans="15:25" ht="12.75">
      <c r="O763" s="236"/>
      <c r="P763" s="236"/>
      <c r="Q763" s="236"/>
      <c r="R763" s="236"/>
      <c r="S763" s="236"/>
      <c r="T763" s="236"/>
      <c r="U763" s="236"/>
      <c r="V763" s="236"/>
      <c r="W763" s="236"/>
      <c r="X763" s="236"/>
      <c r="Y763" s="236"/>
    </row>
    <row r="764" spans="15:25" ht="12.75">
      <c r="O764" s="236"/>
      <c r="P764" s="236"/>
      <c r="Q764" s="236"/>
      <c r="R764" s="236"/>
      <c r="S764" s="236"/>
      <c r="T764" s="236"/>
      <c r="U764" s="236"/>
      <c r="V764" s="236"/>
      <c r="W764" s="236"/>
      <c r="X764" s="236"/>
      <c r="Y764" s="236"/>
    </row>
    <row r="765" spans="15:25" ht="12.75">
      <c r="O765" s="236"/>
      <c r="P765" s="236"/>
      <c r="Q765" s="236"/>
      <c r="R765" s="236"/>
      <c r="S765" s="236"/>
      <c r="T765" s="236"/>
      <c r="U765" s="236"/>
      <c r="V765" s="236"/>
      <c r="W765" s="236"/>
      <c r="X765" s="236"/>
      <c r="Y765" s="236"/>
    </row>
    <row r="766" spans="15:25" ht="12.75">
      <c r="O766" s="236"/>
      <c r="P766" s="236"/>
      <c r="Q766" s="236"/>
      <c r="R766" s="236"/>
      <c r="S766" s="236"/>
      <c r="T766" s="236"/>
      <c r="U766" s="236"/>
      <c r="V766" s="236"/>
      <c r="W766" s="236"/>
      <c r="X766" s="236"/>
      <c r="Y766" s="236"/>
    </row>
    <row r="767" spans="15:25" ht="12.75">
      <c r="O767" s="236"/>
      <c r="P767" s="236"/>
      <c r="Q767" s="236"/>
      <c r="R767" s="236"/>
      <c r="S767" s="236"/>
      <c r="T767" s="236"/>
      <c r="U767" s="236"/>
      <c r="V767" s="236"/>
      <c r="W767" s="236"/>
      <c r="X767" s="236"/>
      <c r="Y767" s="236"/>
    </row>
    <row r="768" spans="15:25" ht="12.75">
      <c r="O768" s="236"/>
      <c r="P768" s="236"/>
      <c r="Q768" s="236"/>
      <c r="R768" s="236"/>
      <c r="S768" s="236"/>
      <c r="T768" s="236"/>
      <c r="U768" s="236"/>
      <c r="V768" s="236"/>
      <c r="W768" s="236"/>
      <c r="X768" s="236"/>
      <c r="Y768" s="236"/>
    </row>
    <row r="769" spans="15:25" ht="12.75">
      <c r="O769" s="236"/>
      <c r="P769" s="236"/>
      <c r="Q769" s="236"/>
      <c r="R769" s="236"/>
      <c r="S769" s="236"/>
      <c r="T769" s="236"/>
      <c r="U769" s="236"/>
      <c r="V769" s="236"/>
      <c r="W769" s="236"/>
      <c r="X769" s="236"/>
      <c r="Y769" s="236"/>
    </row>
    <row r="770" spans="15:25" ht="12.75">
      <c r="O770" s="236"/>
      <c r="P770" s="236"/>
      <c r="Q770" s="236"/>
      <c r="R770" s="236"/>
      <c r="S770" s="236"/>
      <c r="T770" s="236"/>
      <c r="U770" s="236"/>
      <c r="V770" s="236"/>
      <c r="W770" s="236"/>
      <c r="X770" s="236"/>
      <c r="Y770" s="236"/>
    </row>
    <row r="771" spans="15:25" ht="12.75">
      <c r="O771" s="236"/>
      <c r="P771" s="236"/>
      <c r="Q771" s="236"/>
      <c r="R771" s="236"/>
      <c r="S771" s="236"/>
      <c r="T771" s="236"/>
      <c r="U771" s="236"/>
      <c r="V771" s="236"/>
      <c r="W771" s="236"/>
      <c r="X771" s="236"/>
      <c r="Y771" s="236"/>
    </row>
    <row r="772" spans="15:25" ht="12.75">
      <c r="O772" s="236"/>
      <c r="P772" s="236"/>
      <c r="Q772" s="236"/>
      <c r="R772" s="236"/>
      <c r="S772" s="236"/>
      <c r="T772" s="236"/>
      <c r="U772" s="236"/>
      <c r="V772" s="236"/>
      <c r="W772" s="236"/>
      <c r="X772" s="236"/>
      <c r="Y772" s="236"/>
    </row>
    <row r="773" spans="15:25" ht="12.75">
      <c r="O773" s="236"/>
      <c r="P773" s="236"/>
      <c r="Q773" s="236"/>
      <c r="R773" s="236"/>
      <c r="S773" s="236"/>
      <c r="T773" s="236"/>
      <c r="U773" s="236"/>
      <c r="V773" s="236"/>
      <c r="W773" s="236"/>
      <c r="X773" s="236"/>
      <c r="Y773" s="236"/>
    </row>
    <row r="774" spans="15:25" ht="12.75">
      <c r="O774" s="236"/>
      <c r="P774" s="236"/>
      <c r="Q774" s="236"/>
      <c r="R774" s="236"/>
      <c r="S774" s="236"/>
      <c r="T774" s="236"/>
      <c r="U774" s="236"/>
      <c r="V774" s="236"/>
      <c r="W774" s="236"/>
      <c r="X774" s="236"/>
      <c r="Y774" s="236"/>
    </row>
    <row r="775" spans="15:25" ht="12.75">
      <c r="O775" s="236"/>
      <c r="P775" s="236"/>
      <c r="Q775" s="236"/>
      <c r="R775" s="236"/>
      <c r="S775" s="236"/>
      <c r="T775" s="236"/>
      <c r="U775" s="236"/>
      <c r="V775" s="236"/>
      <c r="W775" s="236"/>
      <c r="X775" s="236"/>
      <c r="Y775" s="236"/>
    </row>
    <row r="776" spans="15:25" ht="12.75">
      <c r="O776" s="236"/>
      <c r="P776" s="236"/>
      <c r="Q776" s="236"/>
      <c r="R776" s="236"/>
      <c r="S776" s="236"/>
      <c r="T776" s="236"/>
      <c r="U776" s="236"/>
      <c r="V776" s="236"/>
      <c r="W776" s="236"/>
      <c r="X776" s="236"/>
      <c r="Y776" s="236"/>
    </row>
    <row r="777" spans="15:25" ht="12.75">
      <c r="O777" s="236"/>
      <c r="P777" s="236"/>
      <c r="Q777" s="236"/>
      <c r="R777" s="236"/>
      <c r="S777" s="236"/>
      <c r="T777" s="236"/>
      <c r="U777" s="236"/>
      <c r="V777" s="236"/>
      <c r="W777" s="236"/>
      <c r="X777" s="236"/>
      <c r="Y777" s="236"/>
    </row>
    <row r="778" spans="15:25" ht="12.75">
      <c r="O778" s="236"/>
      <c r="P778" s="236"/>
      <c r="Q778" s="236"/>
      <c r="R778" s="236"/>
      <c r="S778" s="236"/>
      <c r="T778" s="236"/>
      <c r="U778" s="236"/>
      <c r="V778" s="236"/>
      <c r="W778" s="236"/>
      <c r="X778" s="236"/>
      <c r="Y778" s="236"/>
    </row>
    <row r="779" spans="15:25" ht="12.75">
      <c r="O779" s="236"/>
      <c r="P779" s="236"/>
      <c r="Q779" s="236"/>
      <c r="R779" s="236"/>
      <c r="S779" s="236"/>
      <c r="T779" s="236"/>
      <c r="U779" s="236"/>
      <c r="V779" s="236"/>
      <c r="W779" s="236"/>
      <c r="X779" s="236"/>
      <c r="Y779" s="236"/>
    </row>
    <row r="780" spans="15:25" ht="12.75">
      <c r="O780" s="236"/>
      <c r="P780" s="236"/>
      <c r="Q780" s="236"/>
      <c r="R780" s="236"/>
      <c r="S780" s="236"/>
      <c r="T780" s="236"/>
      <c r="U780" s="236"/>
      <c r="V780" s="236"/>
      <c r="W780" s="236"/>
      <c r="X780" s="236"/>
      <c r="Y780" s="236"/>
    </row>
    <row r="781" spans="15:25" ht="12.75">
      <c r="O781" s="236"/>
      <c r="P781" s="236"/>
      <c r="Q781" s="236"/>
      <c r="R781" s="236"/>
      <c r="S781" s="236"/>
      <c r="T781" s="236"/>
      <c r="U781" s="236"/>
      <c r="V781" s="236"/>
      <c r="W781" s="236"/>
      <c r="X781" s="236"/>
      <c r="Y781" s="236"/>
    </row>
    <row r="782" spans="15:25" ht="12.75">
      <c r="O782" s="236"/>
      <c r="P782" s="236"/>
      <c r="Q782" s="236"/>
      <c r="R782" s="236"/>
      <c r="S782" s="236"/>
      <c r="T782" s="236"/>
      <c r="U782" s="236"/>
      <c r="V782" s="236"/>
      <c r="W782" s="236"/>
      <c r="X782" s="236"/>
      <c r="Y782" s="236"/>
    </row>
    <row r="783" spans="15:25" ht="12.75">
      <c r="O783" s="236"/>
      <c r="P783" s="236"/>
      <c r="Q783" s="236"/>
      <c r="R783" s="236"/>
      <c r="S783" s="236"/>
      <c r="T783" s="236"/>
      <c r="U783" s="236"/>
      <c r="V783" s="236"/>
      <c r="W783" s="236"/>
      <c r="X783" s="236"/>
      <c r="Y783" s="236"/>
    </row>
    <row r="784" spans="15:25" ht="12.75">
      <c r="O784" s="236"/>
      <c r="P784" s="236"/>
      <c r="Q784" s="236"/>
      <c r="R784" s="236"/>
      <c r="S784" s="236"/>
      <c r="T784" s="236"/>
      <c r="U784" s="236"/>
      <c r="V784" s="236"/>
      <c r="W784" s="236"/>
      <c r="X784" s="236"/>
      <c r="Y784" s="236"/>
    </row>
    <row r="785" spans="15:25" ht="12.75">
      <c r="O785" s="236"/>
      <c r="P785" s="236"/>
      <c r="Q785" s="236"/>
      <c r="R785" s="236"/>
      <c r="S785" s="236"/>
      <c r="T785" s="236"/>
      <c r="U785" s="119"/>
      <c r="V785" s="236"/>
      <c r="W785" s="236"/>
      <c r="X785" s="236"/>
      <c r="Y785" s="236"/>
    </row>
    <row r="786" spans="5:25" ht="12.75">
      <c r="E786" s="107"/>
      <c r="F786" s="140"/>
      <c r="G786" s="140"/>
      <c r="H786" s="140"/>
      <c r="I786" s="140"/>
      <c r="J786" s="140"/>
      <c r="K786" s="140"/>
      <c r="L786" s="140"/>
      <c r="M786" s="155"/>
      <c r="N786" s="238"/>
      <c r="O786" s="140"/>
      <c r="P786" s="140"/>
      <c r="Q786" s="140"/>
      <c r="R786" s="140"/>
      <c r="S786" s="140"/>
      <c r="T786" s="236"/>
      <c r="U786" s="236"/>
      <c r="V786" s="236"/>
      <c r="W786" s="236"/>
      <c r="X786" s="236"/>
      <c r="Y786" s="236"/>
    </row>
    <row r="787" spans="15:25" ht="12.75">
      <c r="O787" s="236"/>
      <c r="P787" s="236"/>
      <c r="Q787" s="236"/>
      <c r="R787" s="236"/>
      <c r="S787" s="236"/>
      <c r="T787" s="236"/>
      <c r="U787" s="236"/>
      <c r="V787" s="236"/>
      <c r="W787" s="236"/>
      <c r="X787" s="236"/>
      <c r="Y787" s="236"/>
    </row>
    <row r="788" spans="15:25" ht="12.75">
      <c r="O788" s="236"/>
      <c r="P788" s="236"/>
      <c r="Q788" s="236"/>
      <c r="R788" s="236"/>
      <c r="S788" s="236"/>
      <c r="T788" s="236"/>
      <c r="U788" s="236"/>
      <c r="V788" s="236"/>
      <c r="W788" s="236"/>
      <c r="X788" s="236"/>
      <c r="Y788" s="236"/>
    </row>
    <row r="789" spans="15:25" ht="12.75">
      <c r="O789" s="236"/>
      <c r="P789" s="236"/>
      <c r="Q789" s="236"/>
      <c r="R789" s="236"/>
      <c r="S789" s="236"/>
      <c r="T789" s="236"/>
      <c r="U789" s="236"/>
      <c r="V789" s="236"/>
      <c r="W789" s="236"/>
      <c r="X789" s="236"/>
      <c r="Y789" s="236"/>
    </row>
    <row r="790" spans="15:25" ht="12.75">
      <c r="O790" s="236"/>
      <c r="P790" s="236"/>
      <c r="Q790" s="236"/>
      <c r="R790" s="236"/>
      <c r="S790" s="236"/>
      <c r="T790" s="236"/>
      <c r="U790" s="236"/>
      <c r="V790" s="236"/>
      <c r="W790" s="236"/>
      <c r="X790" s="236"/>
      <c r="Y790" s="236"/>
    </row>
    <row r="791" spans="15:25" ht="12.75">
      <c r="O791" s="236"/>
      <c r="P791" s="236"/>
      <c r="Q791" s="236"/>
      <c r="R791" s="236"/>
      <c r="S791" s="236"/>
      <c r="T791" s="236"/>
      <c r="U791" s="236"/>
      <c r="V791" s="236"/>
      <c r="W791" s="236"/>
      <c r="X791" s="236"/>
      <c r="Y791" s="236"/>
    </row>
    <row r="792" spans="15:25" ht="12.75">
      <c r="O792" s="236"/>
      <c r="P792" s="236"/>
      <c r="Q792" s="236"/>
      <c r="R792" s="236"/>
      <c r="S792" s="236"/>
      <c r="T792" s="236"/>
      <c r="U792" s="236"/>
      <c r="V792" s="236"/>
      <c r="W792" s="236"/>
      <c r="X792" s="236"/>
      <c r="Y792" s="236"/>
    </row>
    <row r="793" spans="15:25" ht="12.75">
      <c r="O793" s="236"/>
      <c r="P793" s="236"/>
      <c r="Q793" s="236"/>
      <c r="R793" s="236"/>
      <c r="S793" s="236"/>
      <c r="T793" s="236"/>
      <c r="U793" s="236"/>
      <c r="V793" s="236"/>
      <c r="W793" s="236"/>
      <c r="X793" s="236"/>
      <c r="Y793" s="236"/>
    </row>
    <row r="794" spans="15:25" ht="12.75">
      <c r="O794" s="236"/>
      <c r="P794" s="236"/>
      <c r="Q794" s="236"/>
      <c r="R794" s="236"/>
      <c r="S794" s="236"/>
      <c r="T794" s="236"/>
      <c r="U794" s="236"/>
      <c r="V794" s="236"/>
      <c r="W794" s="236"/>
      <c r="X794" s="236"/>
      <c r="Y794" s="236"/>
    </row>
    <row r="795" spans="15:25" ht="12.75">
      <c r="O795" s="236"/>
      <c r="P795" s="236"/>
      <c r="Q795" s="236"/>
      <c r="R795" s="236"/>
      <c r="S795" s="236"/>
      <c r="T795" s="236"/>
      <c r="U795" s="236"/>
      <c r="V795" s="236"/>
      <c r="W795" s="236"/>
      <c r="X795" s="236"/>
      <c r="Y795" s="236"/>
    </row>
    <row r="796" spans="15:25" ht="12.75">
      <c r="O796" s="236"/>
      <c r="P796" s="236"/>
      <c r="Q796" s="236"/>
      <c r="R796" s="236"/>
      <c r="S796" s="236"/>
      <c r="T796" s="236"/>
      <c r="U796" s="236"/>
      <c r="V796" s="236"/>
      <c r="W796" s="236"/>
      <c r="X796" s="236"/>
      <c r="Y796" s="236"/>
    </row>
    <row r="797" spans="15:25" ht="12.75">
      <c r="O797" s="236"/>
      <c r="P797" s="236"/>
      <c r="Q797" s="236"/>
      <c r="R797" s="236"/>
      <c r="S797" s="236"/>
      <c r="T797" s="236"/>
      <c r="U797" s="236"/>
      <c r="V797" s="236"/>
      <c r="W797" s="236"/>
      <c r="X797" s="236"/>
      <c r="Y797" s="236"/>
    </row>
    <row r="798" spans="15:25" ht="12.75">
      <c r="O798" s="236"/>
      <c r="P798" s="236"/>
      <c r="Q798" s="236"/>
      <c r="R798" s="236"/>
      <c r="S798" s="236"/>
      <c r="T798" s="236"/>
      <c r="U798" s="236"/>
      <c r="V798" s="236"/>
      <c r="W798" s="236"/>
      <c r="X798" s="236"/>
      <c r="Y798" s="236"/>
    </row>
    <row r="799" spans="15:25" ht="12.75">
      <c r="O799" s="236"/>
      <c r="P799" s="236"/>
      <c r="Q799" s="236"/>
      <c r="R799" s="236"/>
      <c r="S799" s="236"/>
      <c r="T799" s="236"/>
      <c r="U799" s="236"/>
      <c r="V799" s="236"/>
      <c r="W799" s="236"/>
      <c r="X799" s="236"/>
      <c r="Y799" s="236"/>
    </row>
    <row r="800" spans="15:25" ht="12.75">
      <c r="O800" s="236"/>
      <c r="P800" s="236"/>
      <c r="Q800" s="236"/>
      <c r="R800" s="236"/>
      <c r="S800" s="236"/>
      <c r="T800" s="236"/>
      <c r="U800" s="236"/>
      <c r="V800" s="236"/>
      <c r="W800" s="236"/>
      <c r="X800" s="236"/>
      <c r="Y800" s="236"/>
    </row>
    <row r="801" spans="15:25" ht="12.75">
      <c r="O801" s="236"/>
      <c r="P801" s="236"/>
      <c r="Q801" s="236"/>
      <c r="R801" s="236"/>
      <c r="S801" s="236"/>
      <c r="T801" s="236"/>
      <c r="U801" s="236"/>
      <c r="V801" s="236"/>
      <c r="W801" s="236"/>
      <c r="X801" s="236"/>
      <c r="Y801" s="236"/>
    </row>
    <row r="802" spans="15:25" ht="12.75">
      <c r="O802" s="236"/>
      <c r="P802" s="236"/>
      <c r="Q802" s="236"/>
      <c r="R802" s="236"/>
      <c r="S802" s="236"/>
      <c r="T802" s="236"/>
      <c r="U802" s="236"/>
      <c r="V802" s="236"/>
      <c r="W802" s="236"/>
      <c r="X802" s="236"/>
      <c r="Y802" s="236"/>
    </row>
    <row r="803" spans="15:25" ht="12.75">
      <c r="O803" s="236"/>
      <c r="P803" s="236"/>
      <c r="Q803" s="236"/>
      <c r="R803" s="236"/>
      <c r="S803" s="236"/>
      <c r="T803" s="236"/>
      <c r="U803" s="236"/>
      <c r="V803" s="236"/>
      <c r="W803" s="236"/>
      <c r="X803" s="236"/>
      <c r="Y803" s="236"/>
    </row>
    <row r="804" spans="15:25" ht="12.75">
      <c r="O804" s="236"/>
      <c r="P804" s="236"/>
      <c r="Q804" s="236"/>
      <c r="R804" s="236"/>
      <c r="S804" s="236"/>
      <c r="T804" s="236"/>
      <c r="U804" s="236"/>
      <c r="V804" s="236"/>
      <c r="W804" s="236"/>
      <c r="X804" s="236"/>
      <c r="Y804" s="236"/>
    </row>
    <row r="805" spans="15:25" ht="12.75">
      <c r="O805" s="236"/>
      <c r="P805" s="236"/>
      <c r="Q805" s="236"/>
      <c r="R805" s="236"/>
      <c r="S805" s="236"/>
      <c r="T805" s="236"/>
      <c r="U805" s="236"/>
      <c r="V805" s="236"/>
      <c r="W805" s="236"/>
      <c r="X805" s="236"/>
      <c r="Y805" s="236"/>
    </row>
    <row r="806" spans="15:25" ht="12.75">
      <c r="O806" s="236"/>
      <c r="P806" s="236"/>
      <c r="Q806" s="236"/>
      <c r="R806" s="236"/>
      <c r="S806" s="236"/>
      <c r="T806" s="236"/>
      <c r="U806" s="236"/>
      <c r="V806" s="236"/>
      <c r="W806" s="236"/>
      <c r="X806" s="236"/>
      <c r="Y806" s="236"/>
    </row>
    <row r="807" spans="15:25" ht="12.75">
      <c r="O807" s="236"/>
      <c r="P807" s="236"/>
      <c r="Q807" s="236"/>
      <c r="R807" s="236"/>
      <c r="S807" s="236"/>
      <c r="T807" s="236"/>
      <c r="U807" s="236"/>
      <c r="V807" s="236"/>
      <c r="W807" s="236"/>
      <c r="X807" s="236"/>
      <c r="Y807" s="236"/>
    </row>
    <row r="808" spans="15:25" ht="12.75">
      <c r="O808" s="236"/>
      <c r="P808" s="236"/>
      <c r="Q808" s="236"/>
      <c r="R808" s="236"/>
      <c r="S808" s="236"/>
      <c r="T808" s="236"/>
      <c r="U808" s="155"/>
      <c r="V808" s="236"/>
      <c r="W808" s="236"/>
      <c r="X808" s="236"/>
      <c r="Y808" s="236"/>
    </row>
    <row r="809" spans="15:25" ht="12.75">
      <c r="O809" s="236"/>
      <c r="P809" s="236"/>
      <c r="Q809" s="236"/>
      <c r="R809" s="236"/>
      <c r="S809" s="236"/>
      <c r="T809" s="236"/>
      <c r="U809" s="236"/>
      <c r="V809" s="236"/>
      <c r="W809" s="236"/>
      <c r="X809" s="236"/>
      <c r="Y809" s="236"/>
    </row>
    <row r="810" spans="15:25" ht="12.75">
      <c r="O810" s="236"/>
      <c r="P810" s="236"/>
      <c r="Q810" s="236"/>
      <c r="R810" s="236"/>
      <c r="S810" s="236"/>
      <c r="T810" s="236"/>
      <c r="U810" s="236"/>
      <c r="V810" s="236"/>
      <c r="W810" s="236"/>
      <c r="X810" s="236"/>
      <c r="Y810" s="236"/>
    </row>
    <row r="811" spans="15:25" ht="12.75">
      <c r="O811" s="236"/>
      <c r="P811" s="236"/>
      <c r="Q811" s="236"/>
      <c r="R811" s="236"/>
      <c r="S811" s="236"/>
      <c r="T811" s="236"/>
      <c r="U811" s="236"/>
      <c r="V811" s="236"/>
      <c r="W811" s="236"/>
      <c r="X811" s="236"/>
      <c r="Y811" s="236"/>
    </row>
    <row r="812" spans="15:25" ht="12.75">
      <c r="O812" s="236"/>
      <c r="P812" s="236"/>
      <c r="Q812" s="236"/>
      <c r="R812" s="236"/>
      <c r="S812" s="236"/>
      <c r="T812" s="236"/>
      <c r="U812" s="236"/>
      <c r="V812" s="236"/>
      <c r="W812" s="236"/>
      <c r="X812" s="236"/>
      <c r="Y812" s="236"/>
    </row>
    <row r="813" spans="15:25" ht="12.75">
      <c r="O813" s="236"/>
      <c r="P813" s="236"/>
      <c r="Q813" s="236"/>
      <c r="R813" s="236"/>
      <c r="S813" s="236"/>
      <c r="T813" s="236"/>
      <c r="U813" s="236"/>
      <c r="V813" s="236"/>
      <c r="W813" s="236"/>
      <c r="X813" s="236"/>
      <c r="Y813" s="236"/>
    </row>
    <row r="814" spans="15:25" ht="11.25" customHeight="1">
      <c r="O814" s="236"/>
      <c r="P814" s="236"/>
      <c r="Q814" s="236"/>
      <c r="R814" s="236"/>
      <c r="S814" s="236"/>
      <c r="T814" s="236"/>
      <c r="U814" s="236"/>
      <c r="V814" s="236"/>
      <c r="W814" s="236"/>
      <c r="X814" s="236"/>
      <c r="Y814" s="236"/>
    </row>
    <row r="815" spans="15:25" ht="12.75">
      <c r="O815" s="236"/>
      <c r="P815" s="236"/>
      <c r="Q815" s="236"/>
      <c r="R815" s="236"/>
      <c r="S815" s="236"/>
      <c r="T815" s="236"/>
      <c r="U815" s="236"/>
      <c r="V815" s="236"/>
      <c r="W815" s="236"/>
      <c r="X815" s="236"/>
      <c r="Y815" s="236"/>
    </row>
    <row r="816" spans="15:25" ht="12.75">
      <c r="O816" s="236"/>
      <c r="P816" s="236"/>
      <c r="Q816" s="236"/>
      <c r="R816" s="236"/>
      <c r="S816" s="236"/>
      <c r="T816" s="236"/>
      <c r="U816" s="236"/>
      <c r="V816" s="236"/>
      <c r="W816" s="236"/>
      <c r="X816" s="236"/>
      <c r="Y816" s="236"/>
    </row>
    <row r="817" spans="15:25" ht="12.75">
      <c r="O817" s="236"/>
      <c r="P817" s="236"/>
      <c r="Q817" s="236"/>
      <c r="R817" s="236"/>
      <c r="S817" s="236"/>
      <c r="T817" s="236"/>
      <c r="U817" s="236"/>
      <c r="V817" s="236"/>
      <c r="W817" s="236"/>
      <c r="X817" s="236"/>
      <c r="Y817" s="236"/>
    </row>
    <row r="818" spans="15:25" ht="12.75">
      <c r="O818" s="236"/>
      <c r="P818" s="236"/>
      <c r="Q818" s="236"/>
      <c r="R818" s="236"/>
      <c r="S818" s="236"/>
      <c r="T818" s="236"/>
      <c r="U818" s="236"/>
      <c r="V818" s="236"/>
      <c r="W818" s="236"/>
      <c r="X818" s="236"/>
      <c r="Y818" s="236"/>
    </row>
    <row r="819" spans="15:25" ht="12.75">
      <c r="O819" s="236"/>
      <c r="P819" s="236"/>
      <c r="Q819" s="236"/>
      <c r="R819" s="236"/>
      <c r="S819" s="236"/>
      <c r="T819" s="236"/>
      <c r="U819" s="236"/>
      <c r="V819" s="236"/>
      <c r="W819" s="236"/>
      <c r="X819" s="236"/>
      <c r="Y819" s="236"/>
    </row>
    <row r="820" spans="15:25" ht="12.75">
      <c r="O820" s="236"/>
      <c r="P820" s="236"/>
      <c r="Q820" s="236"/>
      <c r="R820" s="236"/>
      <c r="S820" s="236"/>
      <c r="T820" s="236"/>
      <c r="U820" s="236"/>
      <c r="V820" s="236"/>
      <c r="W820" s="236"/>
      <c r="X820" s="236"/>
      <c r="Y820" s="236"/>
    </row>
    <row r="821" spans="15:25" ht="12.75">
      <c r="O821" s="236"/>
      <c r="P821" s="236"/>
      <c r="Q821" s="236"/>
      <c r="R821" s="236"/>
      <c r="S821" s="236"/>
      <c r="T821" s="236"/>
      <c r="U821" s="236"/>
      <c r="V821" s="236"/>
      <c r="W821" s="236"/>
      <c r="X821" s="236"/>
      <c r="Y821" s="236"/>
    </row>
    <row r="822" spans="15:25" ht="12.75">
      <c r="O822" s="236"/>
      <c r="P822" s="236"/>
      <c r="Q822" s="236"/>
      <c r="R822" s="236"/>
      <c r="S822" s="236"/>
      <c r="T822" s="236"/>
      <c r="U822" s="236"/>
      <c r="V822" s="236"/>
      <c r="W822" s="236"/>
      <c r="X822" s="236"/>
      <c r="Y822" s="236"/>
    </row>
    <row r="823" spans="15:25" ht="12.75">
      <c r="O823" s="236"/>
      <c r="P823" s="236"/>
      <c r="Q823" s="236"/>
      <c r="R823" s="236"/>
      <c r="S823" s="236"/>
      <c r="T823" s="236"/>
      <c r="U823" s="236"/>
      <c r="V823" s="236"/>
      <c r="W823" s="236"/>
      <c r="X823" s="236"/>
      <c r="Y823" s="236"/>
    </row>
    <row r="824" spans="15:25" ht="12.75">
      <c r="O824" s="236"/>
      <c r="P824" s="236"/>
      <c r="Q824" s="236"/>
      <c r="R824" s="236"/>
      <c r="S824" s="236"/>
      <c r="T824" s="236"/>
      <c r="U824" s="236"/>
      <c r="V824" s="236"/>
      <c r="W824" s="236"/>
      <c r="X824" s="236"/>
      <c r="Y824" s="236"/>
    </row>
    <row r="825" spans="5:25" ht="12.75">
      <c r="E825" s="107"/>
      <c r="F825" s="140"/>
      <c r="G825" s="140"/>
      <c r="H825" s="140"/>
      <c r="I825" s="140"/>
      <c r="J825" s="140"/>
      <c r="K825" s="140"/>
      <c r="L825" s="140"/>
      <c r="M825" s="155"/>
      <c r="O825" s="236"/>
      <c r="P825" s="236"/>
      <c r="Q825" s="236"/>
      <c r="R825" s="236"/>
      <c r="S825" s="236"/>
      <c r="T825" s="236"/>
      <c r="U825" s="236"/>
      <c r="V825" s="236"/>
      <c r="W825" s="236"/>
      <c r="X825" s="236"/>
      <c r="Y825" s="236"/>
    </row>
    <row r="826" spans="4:25" ht="12.75">
      <c r="D826" s="299"/>
      <c r="E826" s="299"/>
      <c r="F826" s="239"/>
      <c r="G826" s="239"/>
      <c r="H826" s="239"/>
      <c r="I826" s="239"/>
      <c r="J826" s="239"/>
      <c r="K826" s="239"/>
      <c r="L826" s="239"/>
      <c r="M826" s="239"/>
      <c r="N826" s="239"/>
      <c r="O826" s="239"/>
      <c r="P826" s="239"/>
      <c r="Q826" s="239"/>
      <c r="R826" s="239"/>
      <c r="S826" s="239"/>
      <c r="T826" s="240"/>
      <c r="U826" s="236"/>
      <c r="V826" s="236"/>
      <c r="W826" s="236"/>
      <c r="X826" s="236"/>
      <c r="Y826" s="236"/>
    </row>
    <row r="827" spans="4:25" ht="12.75">
      <c r="D827" s="300"/>
      <c r="E827" s="300"/>
      <c r="F827" s="241"/>
      <c r="G827" s="241"/>
      <c r="H827" s="241"/>
      <c r="I827" s="241"/>
      <c r="J827" s="241"/>
      <c r="K827" s="241"/>
      <c r="L827" s="241"/>
      <c r="M827" s="241"/>
      <c r="N827" s="242"/>
      <c r="O827" s="238"/>
      <c r="P827" s="238"/>
      <c r="Q827" s="238"/>
      <c r="R827" s="238"/>
      <c r="S827" s="238"/>
      <c r="T827" s="140"/>
      <c r="U827" s="243"/>
      <c r="V827" s="236"/>
      <c r="W827" s="236"/>
      <c r="X827" s="236"/>
      <c r="Y827" s="236"/>
    </row>
    <row r="828" spans="15:25" ht="12.75">
      <c r="O828" s="236"/>
      <c r="P828" s="236"/>
      <c r="Q828" s="236"/>
      <c r="R828" s="236"/>
      <c r="S828" s="236"/>
      <c r="T828" s="236"/>
      <c r="U828" s="236"/>
      <c r="V828" s="236"/>
      <c r="W828" s="236"/>
      <c r="X828" s="236"/>
      <c r="Y828" s="236"/>
    </row>
    <row r="829" spans="15:25" ht="12.75">
      <c r="O829" s="236"/>
      <c r="P829" s="236"/>
      <c r="Q829" s="236"/>
      <c r="R829" s="236"/>
      <c r="S829" s="236"/>
      <c r="T829" s="236"/>
      <c r="U829" s="236"/>
      <c r="V829" s="236"/>
      <c r="W829" s="236"/>
      <c r="X829" s="236"/>
      <c r="Y829" s="236"/>
    </row>
    <row r="830" spans="15:25" ht="12.75">
      <c r="O830" s="236"/>
      <c r="P830" s="236"/>
      <c r="Q830" s="236"/>
      <c r="R830" s="236"/>
      <c r="S830" s="236"/>
      <c r="T830" s="236"/>
      <c r="U830" s="236"/>
      <c r="V830" s="236"/>
      <c r="W830" s="236"/>
      <c r="X830" s="236"/>
      <c r="Y830" s="236"/>
    </row>
    <row r="831" spans="15:25" ht="12.75">
      <c r="O831" s="236"/>
      <c r="P831" s="236"/>
      <c r="Q831" s="236"/>
      <c r="R831" s="236"/>
      <c r="S831" s="236"/>
      <c r="T831" s="236"/>
      <c r="U831" s="236"/>
      <c r="V831" s="236"/>
      <c r="W831" s="236"/>
      <c r="X831" s="236"/>
      <c r="Y831" s="236"/>
    </row>
    <row r="832" spans="15:25" ht="12.75">
      <c r="O832" s="236"/>
      <c r="P832" s="236"/>
      <c r="Q832" s="236"/>
      <c r="R832" s="236"/>
      <c r="S832" s="236"/>
      <c r="T832" s="236"/>
      <c r="U832" s="236"/>
      <c r="V832" s="236"/>
      <c r="W832" s="236"/>
      <c r="X832" s="236"/>
      <c r="Y832" s="236"/>
    </row>
    <row r="833" spans="6:25" ht="12.75">
      <c r="F833" s="98"/>
      <c r="G833" s="98"/>
      <c r="H833" s="98"/>
      <c r="I833" s="98"/>
      <c r="J833" s="98"/>
      <c r="K833" s="98"/>
      <c r="L833" s="98"/>
      <c r="M833" s="98"/>
      <c r="N833" s="244"/>
      <c r="O833" s="140"/>
      <c r="P833" s="140"/>
      <c r="Q833" s="140"/>
      <c r="R833" s="140"/>
      <c r="S833" s="140"/>
      <c r="T833" s="119"/>
      <c r="U833" s="236"/>
      <c r="V833" s="236"/>
      <c r="W833" s="236"/>
      <c r="X833" s="236"/>
      <c r="Y833" s="236"/>
    </row>
    <row r="834" spans="15:25" ht="12.75">
      <c r="O834" s="236"/>
      <c r="P834" s="236"/>
      <c r="Q834" s="236"/>
      <c r="R834" s="236"/>
      <c r="S834" s="236"/>
      <c r="T834" s="119"/>
      <c r="U834" s="236"/>
      <c r="V834" s="236"/>
      <c r="W834" s="236"/>
      <c r="X834" s="236"/>
      <c r="Y834" s="236"/>
    </row>
    <row r="835" spans="15:25" ht="12.75">
      <c r="O835" s="236"/>
      <c r="P835" s="236"/>
      <c r="Q835" s="236"/>
      <c r="R835" s="236"/>
      <c r="S835" s="236"/>
      <c r="T835" s="119"/>
      <c r="U835" s="236"/>
      <c r="V835" s="236"/>
      <c r="W835" s="236"/>
      <c r="X835" s="236"/>
      <c r="Y835" s="236"/>
    </row>
    <row r="836" spans="15:25" ht="12.75">
      <c r="O836" s="236"/>
      <c r="P836" s="236"/>
      <c r="Q836" s="236"/>
      <c r="R836" s="236"/>
      <c r="S836" s="236"/>
      <c r="T836" s="119"/>
      <c r="U836" s="236"/>
      <c r="V836" s="236"/>
      <c r="W836" s="236"/>
      <c r="X836" s="236"/>
      <c r="Y836" s="236"/>
    </row>
    <row r="837" spans="15:25" ht="12.75">
      <c r="O837" s="236"/>
      <c r="P837" s="236"/>
      <c r="Q837" s="236"/>
      <c r="R837" s="236"/>
      <c r="S837" s="236"/>
      <c r="T837" s="236"/>
      <c r="U837" s="236"/>
      <c r="V837" s="236"/>
      <c r="W837" s="236"/>
      <c r="X837" s="236"/>
      <c r="Y837" s="236"/>
    </row>
    <row r="838" spans="15:25" ht="12.75">
      <c r="O838" s="236"/>
      <c r="P838" s="236"/>
      <c r="Q838" s="236"/>
      <c r="R838" s="236"/>
      <c r="S838" s="236"/>
      <c r="T838" s="236"/>
      <c r="U838" s="236"/>
      <c r="V838" s="236"/>
      <c r="W838" s="236"/>
      <c r="X838" s="236"/>
      <c r="Y838" s="236"/>
    </row>
    <row r="839" spans="15:25" ht="12.75">
      <c r="O839" s="236"/>
      <c r="P839" s="236"/>
      <c r="Q839" s="236"/>
      <c r="R839" s="236"/>
      <c r="S839" s="236"/>
      <c r="T839" s="236"/>
      <c r="U839" s="236"/>
      <c r="V839" s="236"/>
      <c r="W839" s="236"/>
      <c r="X839" s="236"/>
      <c r="Y839" s="236"/>
    </row>
    <row r="840" spans="15:25" ht="12.75">
      <c r="O840" s="236"/>
      <c r="P840" s="236"/>
      <c r="Q840" s="236"/>
      <c r="R840" s="236"/>
      <c r="S840" s="236"/>
      <c r="T840" s="236"/>
      <c r="U840" s="236"/>
      <c r="V840" s="236"/>
      <c r="W840" s="236"/>
      <c r="X840" s="236"/>
      <c r="Y840" s="236"/>
    </row>
    <row r="841" spans="15:25" ht="12.75">
      <c r="O841" s="236"/>
      <c r="P841" s="236"/>
      <c r="Q841" s="236"/>
      <c r="R841" s="236"/>
      <c r="S841" s="236"/>
      <c r="T841" s="236"/>
      <c r="U841" s="236"/>
      <c r="V841" s="236"/>
      <c r="W841" s="236"/>
      <c r="X841" s="236"/>
      <c r="Y841" s="236"/>
    </row>
    <row r="842" spans="15:25" ht="12.75">
      <c r="O842" s="236"/>
      <c r="P842" s="236"/>
      <c r="Q842" s="236"/>
      <c r="R842" s="236"/>
      <c r="S842" s="236"/>
      <c r="T842" s="236"/>
      <c r="U842" s="236"/>
      <c r="V842" s="236"/>
      <c r="W842" s="236"/>
      <c r="X842" s="236"/>
      <c r="Y842" s="236"/>
    </row>
    <row r="843" spans="15:25" ht="12.75">
      <c r="O843" s="236"/>
      <c r="P843" s="236"/>
      <c r="Q843" s="236"/>
      <c r="R843" s="236"/>
      <c r="S843" s="236"/>
      <c r="T843" s="236"/>
      <c r="U843" s="236"/>
      <c r="V843" s="236"/>
      <c r="W843" s="236"/>
      <c r="X843" s="236"/>
      <c r="Y843" s="236"/>
    </row>
    <row r="844" spans="15:25" ht="12.75">
      <c r="O844" s="236"/>
      <c r="P844" s="236"/>
      <c r="Q844" s="236"/>
      <c r="R844" s="236"/>
      <c r="S844" s="236"/>
      <c r="T844" s="236"/>
      <c r="U844" s="236"/>
      <c r="V844" s="236"/>
      <c r="W844" s="236"/>
      <c r="X844" s="236"/>
      <c r="Y844" s="236"/>
    </row>
    <row r="845" spans="15:25" ht="12.75">
      <c r="O845" s="236"/>
      <c r="P845" s="236"/>
      <c r="Q845" s="236"/>
      <c r="R845" s="236"/>
      <c r="S845" s="236"/>
      <c r="T845" s="236"/>
      <c r="U845" s="236"/>
      <c r="V845" s="236"/>
      <c r="W845" s="236"/>
      <c r="X845" s="236"/>
      <c r="Y845" s="236"/>
    </row>
    <row r="846" spans="15:25" ht="12.75">
      <c r="O846" s="236"/>
      <c r="P846" s="236"/>
      <c r="Q846" s="236"/>
      <c r="R846" s="236"/>
      <c r="S846" s="236"/>
      <c r="T846" s="236"/>
      <c r="U846" s="236"/>
      <c r="V846" s="236"/>
      <c r="W846" s="236"/>
      <c r="X846" s="236"/>
      <c r="Y846" s="236"/>
    </row>
    <row r="847" spans="15:25" ht="12.75">
      <c r="O847" s="236"/>
      <c r="P847" s="236"/>
      <c r="Q847" s="236"/>
      <c r="R847" s="236"/>
      <c r="S847" s="236"/>
      <c r="T847" s="236"/>
      <c r="U847" s="236"/>
      <c r="V847" s="236"/>
      <c r="W847" s="236"/>
      <c r="X847" s="236"/>
      <c r="Y847" s="236"/>
    </row>
    <row r="848" spans="15:25" ht="12.75">
      <c r="O848" s="236"/>
      <c r="P848" s="236"/>
      <c r="Q848" s="236"/>
      <c r="R848" s="236"/>
      <c r="S848" s="236"/>
      <c r="T848" s="236"/>
      <c r="U848" s="236"/>
      <c r="V848" s="236"/>
      <c r="W848" s="236"/>
      <c r="X848" s="236"/>
      <c r="Y848" s="236"/>
    </row>
    <row r="849" spans="15:25" ht="12.75">
      <c r="O849" s="236"/>
      <c r="P849" s="236"/>
      <c r="Q849" s="236"/>
      <c r="R849" s="236"/>
      <c r="S849" s="236"/>
      <c r="T849" s="236"/>
      <c r="U849" s="236"/>
      <c r="V849" s="236"/>
      <c r="W849" s="236"/>
      <c r="X849" s="236"/>
      <c r="Y849" s="236"/>
    </row>
    <row r="850" spans="15:25" ht="12.75">
      <c r="O850" s="236"/>
      <c r="P850" s="236"/>
      <c r="Q850" s="236"/>
      <c r="R850" s="236"/>
      <c r="S850" s="236"/>
      <c r="T850" s="236"/>
      <c r="U850" s="236"/>
      <c r="V850" s="236"/>
      <c r="W850" s="236"/>
      <c r="X850" s="236"/>
      <c r="Y850" s="236"/>
    </row>
    <row r="851" spans="15:25" ht="12.75">
      <c r="O851" s="236"/>
      <c r="P851" s="236"/>
      <c r="Q851" s="236"/>
      <c r="R851" s="236"/>
      <c r="S851" s="236"/>
      <c r="T851" s="236"/>
      <c r="U851" s="236"/>
      <c r="V851" s="236"/>
      <c r="W851" s="236"/>
      <c r="X851" s="236"/>
      <c r="Y851" s="236"/>
    </row>
    <row r="852" spans="15:25" ht="12.75">
      <c r="O852" s="236"/>
      <c r="P852" s="236"/>
      <c r="Q852" s="236"/>
      <c r="R852" s="236"/>
      <c r="S852" s="236"/>
      <c r="T852" s="236"/>
      <c r="U852" s="236"/>
      <c r="V852" s="236"/>
      <c r="W852" s="236"/>
      <c r="X852" s="236"/>
      <c r="Y852" s="236"/>
    </row>
    <row r="853" spans="15:25" ht="12.75">
      <c r="O853" s="236"/>
      <c r="P853" s="236"/>
      <c r="Q853" s="236"/>
      <c r="R853" s="236"/>
      <c r="S853" s="236"/>
      <c r="T853" s="236"/>
      <c r="U853" s="236"/>
      <c r="V853" s="236"/>
      <c r="W853" s="236"/>
      <c r="X853" s="236"/>
      <c r="Y853" s="236"/>
    </row>
    <row r="854" spans="15:25" ht="12.75">
      <c r="O854" s="236"/>
      <c r="P854" s="236"/>
      <c r="Q854" s="236"/>
      <c r="R854" s="236"/>
      <c r="S854" s="236"/>
      <c r="T854" s="236"/>
      <c r="U854" s="236"/>
      <c r="V854" s="236"/>
      <c r="W854" s="236"/>
      <c r="X854" s="236"/>
      <c r="Y854" s="236"/>
    </row>
    <row r="855" spans="15:25" ht="12.75">
      <c r="O855" s="236"/>
      <c r="P855" s="236"/>
      <c r="Q855" s="236"/>
      <c r="R855" s="236"/>
      <c r="S855" s="236"/>
      <c r="T855" s="236"/>
      <c r="U855" s="236"/>
      <c r="V855" s="236"/>
      <c r="W855" s="236"/>
      <c r="X855" s="236"/>
      <c r="Y855" s="236"/>
    </row>
    <row r="856" spans="15:25" ht="12.75">
      <c r="O856" s="236"/>
      <c r="P856" s="236"/>
      <c r="Q856" s="236"/>
      <c r="R856" s="236"/>
      <c r="S856" s="236"/>
      <c r="T856" s="236"/>
      <c r="U856" s="236"/>
      <c r="V856" s="236"/>
      <c r="W856" s="236"/>
      <c r="X856" s="236"/>
      <c r="Y856" s="236"/>
    </row>
    <row r="857" spans="15:25" ht="12.75">
      <c r="O857" s="236"/>
      <c r="P857" s="236"/>
      <c r="Q857" s="236"/>
      <c r="R857" s="236"/>
      <c r="S857" s="236"/>
      <c r="T857" s="236"/>
      <c r="U857" s="236"/>
      <c r="V857" s="236"/>
      <c r="W857" s="236"/>
      <c r="X857" s="236"/>
      <c r="Y857" s="236"/>
    </row>
    <row r="858" spans="15:25" ht="12.75">
      <c r="O858" s="236"/>
      <c r="P858" s="236"/>
      <c r="Q858" s="236"/>
      <c r="R858" s="236"/>
      <c r="S858" s="236"/>
      <c r="T858" s="236"/>
      <c r="U858" s="236"/>
      <c r="V858" s="236"/>
      <c r="W858" s="236"/>
      <c r="X858" s="236"/>
      <c r="Y858" s="236"/>
    </row>
    <row r="859" spans="15:25" ht="12.75">
      <c r="O859" s="236"/>
      <c r="P859" s="236"/>
      <c r="Q859" s="236"/>
      <c r="R859" s="236"/>
      <c r="S859" s="236"/>
      <c r="T859" s="236"/>
      <c r="U859" s="236"/>
      <c r="V859" s="236"/>
      <c r="W859" s="236"/>
      <c r="X859" s="236"/>
      <c r="Y859" s="236"/>
    </row>
    <row r="860" spans="15:25" ht="12.75">
      <c r="O860" s="236"/>
      <c r="P860" s="236"/>
      <c r="Q860" s="236"/>
      <c r="R860" s="236"/>
      <c r="S860" s="236"/>
      <c r="T860" s="236"/>
      <c r="U860" s="236"/>
      <c r="V860" s="236"/>
      <c r="W860" s="236"/>
      <c r="X860" s="236"/>
      <c r="Y860" s="236"/>
    </row>
    <row r="861" spans="15:25" ht="12.75">
      <c r="O861" s="236"/>
      <c r="P861" s="236"/>
      <c r="Q861" s="236"/>
      <c r="R861" s="236"/>
      <c r="S861" s="236"/>
      <c r="T861" s="236"/>
      <c r="U861" s="236"/>
      <c r="V861" s="236"/>
      <c r="W861" s="236"/>
      <c r="X861" s="236"/>
      <c r="Y861" s="236"/>
    </row>
    <row r="862" spans="15:25" ht="12.75">
      <c r="O862" s="119"/>
      <c r="P862" s="236"/>
      <c r="Q862" s="236"/>
      <c r="R862" s="236"/>
      <c r="S862" s="236"/>
      <c r="T862" s="236"/>
      <c r="U862" s="236"/>
      <c r="V862" s="236"/>
      <c r="W862" s="236"/>
      <c r="X862" s="236"/>
      <c r="Y862" s="236"/>
    </row>
    <row r="863" spans="15:25" ht="12.75">
      <c r="O863" s="119"/>
      <c r="P863" s="236"/>
      <c r="Q863" s="236"/>
      <c r="R863" s="236"/>
      <c r="S863" s="236"/>
      <c r="T863" s="236"/>
      <c r="U863" s="236"/>
      <c r="V863" s="236"/>
      <c r="W863" s="236"/>
      <c r="X863" s="236"/>
      <c r="Y863" s="236"/>
    </row>
    <row r="864" spans="15:25" ht="12.75">
      <c r="O864" s="119"/>
      <c r="P864" s="236"/>
      <c r="Q864" s="236"/>
      <c r="R864" s="236"/>
      <c r="S864" s="236"/>
      <c r="T864" s="236"/>
      <c r="U864" s="155"/>
      <c r="V864" s="236"/>
      <c r="W864" s="236"/>
      <c r="X864" s="236"/>
      <c r="Y864" s="236"/>
    </row>
    <row r="865" spans="15:25" ht="12.75">
      <c r="O865" s="119"/>
      <c r="P865" s="236"/>
      <c r="Q865" s="236"/>
      <c r="R865" s="236"/>
      <c r="S865" s="236"/>
      <c r="T865" s="236"/>
      <c r="U865" s="236"/>
      <c r="V865" s="236"/>
      <c r="W865" s="236"/>
      <c r="X865" s="236"/>
      <c r="Y865" s="236"/>
    </row>
    <row r="866" spans="15:25" ht="12.75">
      <c r="O866" s="119"/>
      <c r="P866" s="236"/>
      <c r="Q866" s="236"/>
      <c r="R866" s="236"/>
      <c r="S866" s="236"/>
      <c r="T866" s="236"/>
      <c r="U866" s="236"/>
      <c r="V866" s="236"/>
      <c r="W866" s="236"/>
      <c r="X866" s="236"/>
      <c r="Y866" s="236"/>
    </row>
    <row r="867" spans="4:25" ht="12.75">
      <c r="D867" s="236"/>
      <c r="E867" s="236"/>
      <c r="F867" s="236"/>
      <c r="G867" s="236"/>
      <c r="H867" s="236"/>
      <c r="I867" s="236"/>
      <c r="J867" s="236"/>
      <c r="K867" s="236"/>
      <c r="L867" s="236"/>
      <c r="M867" s="236"/>
      <c r="N867" s="236"/>
      <c r="O867" s="236"/>
      <c r="P867" s="236"/>
      <c r="Q867" s="236"/>
      <c r="R867" s="236"/>
      <c r="S867" s="236"/>
      <c r="T867" s="236"/>
      <c r="U867" s="236"/>
      <c r="V867" s="236"/>
      <c r="W867" s="236"/>
      <c r="X867" s="236"/>
      <c r="Y867" s="236"/>
    </row>
    <row r="868" spans="15:25" ht="12.75">
      <c r="O868" s="236"/>
      <c r="P868" s="236"/>
      <c r="Q868" s="236"/>
      <c r="R868" s="236"/>
      <c r="S868" s="236"/>
      <c r="T868" s="236"/>
      <c r="U868" s="236"/>
      <c r="V868" s="236"/>
      <c r="W868" s="236"/>
      <c r="X868" s="236"/>
      <c r="Y868" s="236"/>
    </row>
    <row r="869" spans="15:25" ht="12.75">
      <c r="O869" s="236"/>
      <c r="P869" s="236"/>
      <c r="Q869" s="236"/>
      <c r="R869" s="236"/>
      <c r="S869" s="236"/>
      <c r="T869" s="236"/>
      <c r="U869" s="236"/>
      <c r="V869" s="236"/>
      <c r="W869" s="236"/>
      <c r="X869" s="236"/>
      <c r="Y869" s="236"/>
    </row>
    <row r="870" spans="15:25" ht="12.75">
      <c r="O870" s="236"/>
      <c r="P870" s="236"/>
      <c r="Q870" s="236"/>
      <c r="R870" s="236"/>
      <c r="S870" s="236"/>
      <c r="T870" s="236"/>
      <c r="U870" s="236"/>
      <c r="V870" s="236"/>
      <c r="W870" s="236"/>
      <c r="X870" s="236"/>
      <c r="Y870" s="236"/>
    </row>
    <row r="871" spans="15:25" ht="12.75">
      <c r="O871" s="236"/>
      <c r="P871" s="236"/>
      <c r="Q871" s="236"/>
      <c r="R871" s="236"/>
      <c r="S871" s="236"/>
      <c r="T871" s="236"/>
      <c r="U871" s="236"/>
      <c r="V871" s="236"/>
      <c r="W871" s="236"/>
      <c r="X871" s="236"/>
      <c r="Y871" s="236"/>
    </row>
    <row r="872" spans="15:25" ht="12.75">
      <c r="O872" s="236"/>
      <c r="P872" s="236"/>
      <c r="Q872" s="236"/>
      <c r="R872" s="236"/>
      <c r="S872" s="236"/>
      <c r="T872" s="236"/>
      <c r="U872" s="236"/>
      <c r="V872" s="236"/>
      <c r="W872" s="236"/>
      <c r="X872" s="236"/>
      <c r="Y872" s="236"/>
    </row>
    <row r="873" spans="15:25" ht="12.75">
      <c r="O873" s="236"/>
      <c r="P873" s="236"/>
      <c r="Q873" s="236"/>
      <c r="R873" s="236"/>
      <c r="S873" s="236"/>
      <c r="T873" s="236"/>
      <c r="U873" s="236"/>
      <c r="V873" s="236"/>
      <c r="W873" s="236"/>
      <c r="X873" s="236"/>
      <c r="Y873" s="236"/>
    </row>
    <row r="874" spans="15:25" ht="12.75">
      <c r="O874" s="236"/>
      <c r="P874" s="236"/>
      <c r="Q874" s="236"/>
      <c r="R874" s="236"/>
      <c r="S874" s="236"/>
      <c r="T874" s="236"/>
      <c r="U874" s="236"/>
      <c r="V874" s="236"/>
      <c r="W874" s="236"/>
      <c r="X874" s="236"/>
      <c r="Y874" s="236"/>
    </row>
    <row r="875" spans="15:25" ht="12.75">
      <c r="O875" s="236"/>
      <c r="P875" s="236"/>
      <c r="Q875" s="236"/>
      <c r="R875" s="236"/>
      <c r="S875" s="236"/>
      <c r="T875" s="236"/>
      <c r="U875" s="236"/>
      <c r="V875" s="236"/>
      <c r="W875" s="236"/>
      <c r="X875" s="236"/>
      <c r="Y875" s="236"/>
    </row>
    <row r="876" spans="15:25" ht="12.75">
      <c r="O876" s="236"/>
      <c r="P876" s="236"/>
      <c r="Q876" s="236"/>
      <c r="R876" s="236"/>
      <c r="S876" s="236"/>
      <c r="T876" s="236"/>
      <c r="U876" s="236"/>
      <c r="V876" s="236"/>
      <c r="W876" s="236"/>
      <c r="X876" s="236"/>
      <c r="Y876" s="236"/>
    </row>
    <row r="877" spans="15:25" ht="12.75">
      <c r="O877" s="236"/>
      <c r="P877" s="236"/>
      <c r="Q877" s="236"/>
      <c r="R877" s="236"/>
      <c r="S877" s="236"/>
      <c r="T877" s="236"/>
      <c r="U877" s="236"/>
      <c r="V877" s="236"/>
      <c r="W877" s="236"/>
      <c r="X877" s="236"/>
      <c r="Y877" s="236"/>
    </row>
    <row r="878" spans="15:25" ht="12.75">
      <c r="O878" s="236"/>
      <c r="P878" s="236"/>
      <c r="Q878" s="236"/>
      <c r="R878" s="236"/>
      <c r="S878" s="236"/>
      <c r="T878" s="236"/>
      <c r="U878" s="236"/>
      <c r="V878" s="236"/>
      <c r="W878" s="236"/>
      <c r="X878" s="236"/>
      <c r="Y878" s="236"/>
    </row>
    <row r="879" spans="15:25" ht="15" customHeight="1">
      <c r="O879" s="236"/>
      <c r="P879" s="236"/>
      <c r="Q879" s="236"/>
      <c r="R879" s="236"/>
      <c r="S879" s="236"/>
      <c r="T879" s="236"/>
      <c r="U879" s="236"/>
      <c r="V879" s="236"/>
      <c r="W879" s="236"/>
      <c r="X879" s="236"/>
      <c r="Y879" s="236"/>
    </row>
    <row r="880" spans="15:25" ht="12.75">
      <c r="O880" s="236"/>
      <c r="P880" s="236"/>
      <c r="Q880" s="236"/>
      <c r="R880" s="236"/>
      <c r="S880" s="236"/>
      <c r="T880" s="236"/>
      <c r="U880" s="236"/>
      <c r="V880" s="236"/>
      <c r="W880" s="236"/>
      <c r="X880" s="236"/>
      <c r="Y880" s="236"/>
    </row>
    <row r="881" spans="15:25" ht="12.75">
      <c r="O881" s="236"/>
      <c r="P881" s="236"/>
      <c r="Q881" s="236"/>
      <c r="R881" s="236"/>
      <c r="S881" s="236"/>
      <c r="T881" s="236"/>
      <c r="U881" s="236"/>
      <c r="V881" s="236"/>
      <c r="W881" s="236"/>
      <c r="X881" s="236"/>
      <c r="Y881" s="236"/>
    </row>
    <row r="882" spans="15:25" ht="12.75">
      <c r="O882" s="236"/>
      <c r="P882" s="236"/>
      <c r="Q882" s="236"/>
      <c r="R882" s="236"/>
      <c r="S882" s="236"/>
      <c r="T882" s="236"/>
      <c r="U882" s="236"/>
      <c r="V882" s="236"/>
      <c r="W882" s="236"/>
      <c r="X882" s="236"/>
      <c r="Y882" s="236"/>
    </row>
    <row r="883" spans="15:25" ht="12.75">
      <c r="O883" s="236"/>
      <c r="P883" s="236"/>
      <c r="Q883" s="236"/>
      <c r="R883" s="236"/>
      <c r="S883" s="236"/>
      <c r="T883" s="236"/>
      <c r="U883" s="236"/>
      <c r="V883" s="236"/>
      <c r="W883" s="236"/>
      <c r="X883" s="236"/>
      <c r="Y883" s="236"/>
    </row>
    <row r="884" spans="15:25" ht="12.75">
      <c r="O884" s="236"/>
      <c r="P884" s="236"/>
      <c r="Q884" s="236"/>
      <c r="R884" s="236"/>
      <c r="S884" s="236"/>
      <c r="T884" s="236"/>
      <c r="U884" s="236"/>
      <c r="V884" s="236"/>
      <c r="W884" s="236"/>
      <c r="X884" s="236"/>
      <c r="Y884" s="236"/>
    </row>
    <row r="885" spans="15:25" ht="12.75">
      <c r="O885" s="236"/>
      <c r="P885" s="236"/>
      <c r="Q885" s="236"/>
      <c r="R885" s="236"/>
      <c r="S885" s="236"/>
      <c r="T885" s="236"/>
      <c r="U885" s="236"/>
      <c r="V885" s="236"/>
      <c r="W885" s="236"/>
      <c r="X885" s="236"/>
      <c r="Y885" s="236"/>
    </row>
    <row r="886" spans="15:25" ht="12.75">
      <c r="O886" s="236"/>
      <c r="P886" s="236"/>
      <c r="Q886" s="236"/>
      <c r="R886" s="236"/>
      <c r="S886" s="236"/>
      <c r="T886" s="236"/>
      <c r="U886" s="236"/>
      <c r="V886" s="236"/>
      <c r="W886" s="236"/>
      <c r="X886" s="236"/>
      <c r="Y886" s="236"/>
    </row>
    <row r="887" spans="15:25" ht="12.75">
      <c r="O887" s="236"/>
      <c r="P887" s="236"/>
      <c r="Q887" s="236"/>
      <c r="R887" s="236"/>
      <c r="S887" s="236"/>
      <c r="T887" s="236"/>
      <c r="U887" s="236"/>
      <c r="V887" s="236"/>
      <c r="W887" s="236"/>
      <c r="X887" s="236"/>
      <c r="Y887" s="236"/>
    </row>
    <row r="888" spans="15:25" ht="12.75">
      <c r="O888" s="236"/>
      <c r="P888" s="236"/>
      <c r="Q888" s="236"/>
      <c r="R888" s="236"/>
      <c r="S888" s="236"/>
      <c r="T888" s="236"/>
      <c r="U888" s="236"/>
      <c r="V888" s="236"/>
      <c r="W888" s="236"/>
      <c r="X888" s="236"/>
      <c r="Y888" s="236"/>
    </row>
    <row r="889" spans="15:25" ht="12.75">
      <c r="O889" s="236"/>
      <c r="P889" s="236"/>
      <c r="Q889" s="236"/>
      <c r="R889" s="236"/>
      <c r="S889" s="236"/>
      <c r="T889" s="236"/>
      <c r="U889" s="236"/>
      <c r="V889" s="236"/>
      <c r="W889" s="236"/>
      <c r="X889" s="236"/>
      <c r="Y889" s="236"/>
    </row>
    <row r="890" spans="15:25" ht="12.75">
      <c r="O890" s="236"/>
      <c r="P890" s="236"/>
      <c r="Q890" s="236"/>
      <c r="R890" s="236"/>
      <c r="S890" s="236"/>
      <c r="T890" s="236"/>
      <c r="U890" s="236"/>
      <c r="V890" s="236"/>
      <c r="W890" s="236"/>
      <c r="X890" s="236"/>
      <c r="Y890" s="236"/>
    </row>
    <row r="891" spans="15:25" ht="12.75">
      <c r="O891" s="236"/>
      <c r="P891" s="236"/>
      <c r="Q891" s="236"/>
      <c r="R891" s="236"/>
      <c r="S891" s="236"/>
      <c r="T891" s="236"/>
      <c r="U891" s="236"/>
      <c r="V891" s="236"/>
      <c r="W891" s="236"/>
      <c r="X891" s="236"/>
      <c r="Y891" s="236"/>
    </row>
    <row r="892" spans="15:25" ht="12.75">
      <c r="O892" s="236"/>
      <c r="P892" s="236"/>
      <c r="Q892" s="236"/>
      <c r="R892" s="236"/>
      <c r="S892" s="236"/>
      <c r="T892" s="236"/>
      <c r="U892" s="236"/>
      <c r="V892" s="236"/>
      <c r="W892" s="236"/>
      <c r="X892" s="236"/>
      <c r="Y892" s="236"/>
    </row>
    <row r="893" spans="15:25" ht="12.75">
      <c r="O893" s="236"/>
      <c r="P893" s="236"/>
      <c r="Q893" s="236"/>
      <c r="R893" s="236"/>
      <c r="S893" s="236"/>
      <c r="T893" s="236"/>
      <c r="U893" s="236"/>
      <c r="V893" s="236"/>
      <c r="W893" s="236"/>
      <c r="X893" s="236"/>
      <c r="Y893" s="236"/>
    </row>
    <row r="894" spans="15:25" ht="12.75">
      <c r="O894" s="236"/>
      <c r="P894" s="236"/>
      <c r="Q894" s="236"/>
      <c r="R894" s="236"/>
      <c r="S894" s="236"/>
      <c r="T894" s="236"/>
      <c r="U894" s="236"/>
      <c r="V894" s="236"/>
      <c r="W894" s="236"/>
      <c r="X894" s="236"/>
      <c r="Y894" s="236"/>
    </row>
    <row r="895" spans="15:25" ht="12.75">
      <c r="O895" s="236"/>
      <c r="P895" s="236"/>
      <c r="Q895" s="236"/>
      <c r="R895" s="236"/>
      <c r="S895" s="236"/>
      <c r="T895" s="236"/>
      <c r="U895" s="236"/>
      <c r="V895" s="236"/>
      <c r="W895" s="236"/>
      <c r="X895" s="236"/>
      <c r="Y895" s="236"/>
    </row>
    <row r="896" spans="15:25" ht="12.75">
      <c r="O896" s="236"/>
      <c r="P896" s="236"/>
      <c r="Q896" s="236"/>
      <c r="R896" s="236"/>
      <c r="S896" s="236"/>
      <c r="T896" s="236"/>
      <c r="U896" s="236"/>
      <c r="V896" s="236"/>
      <c r="W896" s="236"/>
      <c r="X896" s="236"/>
      <c r="Y896" s="236"/>
    </row>
    <row r="897" spans="15:25" ht="12.75">
      <c r="O897" s="236"/>
      <c r="P897" s="236"/>
      <c r="Q897" s="236"/>
      <c r="R897" s="236"/>
      <c r="S897" s="236"/>
      <c r="T897" s="236"/>
      <c r="U897" s="236"/>
      <c r="V897" s="236"/>
      <c r="W897" s="236"/>
      <c r="X897" s="236"/>
      <c r="Y897" s="236"/>
    </row>
    <row r="898" spans="15:25" ht="12.75">
      <c r="O898" s="236"/>
      <c r="P898" s="236"/>
      <c r="Q898" s="236"/>
      <c r="R898" s="236"/>
      <c r="S898" s="236"/>
      <c r="T898" s="236"/>
      <c r="U898" s="236"/>
      <c r="V898" s="236"/>
      <c r="W898" s="236"/>
      <c r="X898" s="236"/>
      <c r="Y898" s="236"/>
    </row>
    <row r="899" spans="15:25" ht="12.75">
      <c r="O899" s="236"/>
      <c r="P899" s="236"/>
      <c r="Q899" s="236"/>
      <c r="R899" s="236"/>
      <c r="S899" s="236"/>
      <c r="T899" s="236"/>
      <c r="U899" s="236"/>
      <c r="V899" s="236"/>
      <c r="W899" s="236"/>
      <c r="X899" s="236"/>
      <c r="Y899" s="236"/>
    </row>
    <row r="900" spans="15:25" ht="12.75">
      <c r="O900" s="236"/>
      <c r="P900" s="236"/>
      <c r="Q900" s="236"/>
      <c r="R900" s="236"/>
      <c r="S900" s="236"/>
      <c r="T900" s="236"/>
      <c r="U900" s="236"/>
      <c r="V900" s="236"/>
      <c r="W900" s="236"/>
      <c r="X900" s="236"/>
      <c r="Y900" s="236"/>
    </row>
    <row r="901" spans="15:25" ht="12.75">
      <c r="O901" s="236"/>
      <c r="P901" s="236"/>
      <c r="Q901" s="236"/>
      <c r="R901" s="236"/>
      <c r="S901" s="236"/>
      <c r="T901" s="236"/>
      <c r="U901" s="236"/>
      <c r="V901" s="236"/>
      <c r="W901" s="236"/>
      <c r="X901" s="236"/>
      <c r="Y901" s="236"/>
    </row>
    <row r="902" spans="15:25" ht="12.75">
      <c r="O902" s="236"/>
      <c r="P902" s="236"/>
      <c r="Q902" s="236"/>
      <c r="R902" s="236"/>
      <c r="S902" s="236"/>
      <c r="T902" s="236"/>
      <c r="U902" s="236"/>
      <c r="V902" s="236"/>
      <c r="W902" s="236"/>
      <c r="X902" s="236"/>
      <c r="Y902" s="236"/>
    </row>
    <row r="903" spans="15:25" ht="12.75">
      <c r="O903" s="236"/>
      <c r="P903" s="236"/>
      <c r="Q903" s="236"/>
      <c r="R903" s="236"/>
      <c r="S903" s="236"/>
      <c r="T903" s="236"/>
      <c r="U903" s="236"/>
      <c r="V903" s="236"/>
      <c r="W903" s="236"/>
      <c r="X903" s="236"/>
      <c r="Y903" s="236"/>
    </row>
    <row r="904" spans="15:25" ht="12.75">
      <c r="O904" s="236"/>
      <c r="P904" s="236"/>
      <c r="Q904" s="236"/>
      <c r="R904" s="236"/>
      <c r="S904" s="236"/>
      <c r="T904" s="236"/>
      <c r="U904" s="236"/>
      <c r="V904" s="236"/>
      <c r="W904" s="236"/>
      <c r="X904" s="236"/>
      <c r="Y904" s="236"/>
    </row>
    <row r="905" spans="15:25" ht="12.75">
      <c r="O905" s="236"/>
      <c r="P905" s="236"/>
      <c r="Q905" s="236"/>
      <c r="R905" s="236"/>
      <c r="S905" s="236"/>
      <c r="T905" s="236"/>
      <c r="U905" s="236"/>
      <c r="V905" s="236"/>
      <c r="W905" s="236"/>
      <c r="X905" s="236"/>
      <c r="Y905" s="236"/>
    </row>
    <row r="906" spans="15:25" ht="12.75">
      <c r="O906" s="236"/>
      <c r="P906" s="236"/>
      <c r="Q906" s="236"/>
      <c r="R906" s="236"/>
      <c r="S906" s="236"/>
      <c r="T906" s="236"/>
      <c r="U906" s="236"/>
      <c r="V906" s="236"/>
      <c r="W906" s="236"/>
      <c r="X906" s="236"/>
      <c r="Y906" s="236"/>
    </row>
    <row r="907" spans="15:25" ht="12.75">
      <c r="O907" s="236"/>
      <c r="P907" s="236"/>
      <c r="Q907" s="236"/>
      <c r="R907" s="236"/>
      <c r="S907" s="236"/>
      <c r="T907" s="236"/>
      <c r="U907" s="236"/>
      <c r="V907" s="236"/>
      <c r="W907" s="236"/>
      <c r="X907" s="236"/>
      <c r="Y907" s="236"/>
    </row>
    <row r="908" spans="15:25" ht="12.75">
      <c r="O908" s="236"/>
      <c r="P908" s="236"/>
      <c r="Q908" s="236"/>
      <c r="R908" s="236"/>
      <c r="S908" s="236"/>
      <c r="T908" s="236"/>
      <c r="U908" s="236"/>
      <c r="V908" s="236"/>
      <c r="W908" s="236"/>
      <c r="X908" s="236"/>
      <c r="Y908" s="236"/>
    </row>
    <row r="909" spans="15:25" ht="12.75">
      <c r="O909" s="236"/>
      <c r="P909" s="236"/>
      <c r="Q909" s="236"/>
      <c r="R909" s="236"/>
      <c r="S909" s="236"/>
      <c r="T909" s="236"/>
      <c r="U909" s="236"/>
      <c r="V909" s="236"/>
      <c r="W909" s="236"/>
      <c r="X909" s="236"/>
      <c r="Y909" s="236"/>
    </row>
    <row r="910" spans="15:25" ht="12.75">
      <c r="O910" s="236"/>
      <c r="P910" s="236"/>
      <c r="Q910" s="236"/>
      <c r="R910" s="236"/>
      <c r="S910" s="236"/>
      <c r="T910" s="236"/>
      <c r="U910" s="236"/>
      <c r="V910" s="236"/>
      <c r="W910" s="236"/>
      <c r="X910" s="236"/>
      <c r="Y910" s="236"/>
    </row>
    <row r="911" spans="15:25" ht="12.75">
      <c r="O911" s="236"/>
      <c r="P911" s="236"/>
      <c r="Q911" s="236"/>
      <c r="R911" s="236"/>
      <c r="S911" s="236"/>
      <c r="T911" s="236"/>
      <c r="U911" s="236"/>
      <c r="V911" s="236"/>
      <c r="W911" s="236"/>
      <c r="X911" s="236"/>
      <c r="Y911" s="236"/>
    </row>
    <row r="912" spans="15:25" ht="12.75">
      <c r="O912" s="236"/>
      <c r="P912" s="236"/>
      <c r="Q912" s="236"/>
      <c r="R912" s="236"/>
      <c r="S912" s="236"/>
      <c r="T912" s="236"/>
      <c r="U912" s="236"/>
      <c r="V912" s="236"/>
      <c r="W912" s="236"/>
      <c r="X912" s="236"/>
      <c r="Y912" s="236"/>
    </row>
    <row r="913" spans="15:25" ht="12.75">
      <c r="O913" s="236"/>
      <c r="P913" s="236"/>
      <c r="Q913" s="236"/>
      <c r="R913" s="236"/>
      <c r="S913" s="236"/>
      <c r="T913" s="236"/>
      <c r="U913" s="236"/>
      <c r="V913" s="236"/>
      <c r="W913" s="236"/>
      <c r="X913" s="236"/>
      <c r="Y913" s="236"/>
    </row>
    <row r="914" spans="15:25" ht="12.75">
      <c r="O914" s="236"/>
      <c r="P914" s="236"/>
      <c r="Q914" s="236"/>
      <c r="R914" s="236"/>
      <c r="S914" s="236"/>
      <c r="T914" s="236"/>
      <c r="U914" s="236"/>
      <c r="V914" s="236"/>
      <c r="W914" s="236"/>
      <c r="X914" s="236"/>
      <c r="Y914" s="236"/>
    </row>
    <row r="915" spans="15:25" ht="12.75">
      <c r="O915" s="236"/>
      <c r="P915" s="236"/>
      <c r="Q915" s="236"/>
      <c r="R915" s="236"/>
      <c r="S915" s="236"/>
      <c r="T915" s="236"/>
      <c r="U915" s="236"/>
      <c r="V915" s="236"/>
      <c r="W915" s="236"/>
      <c r="X915" s="236"/>
      <c r="Y915" s="236"/>
    </row>
    <row r="916" spans="15:25" ht="12.75">
      <c r="O916" s="236"/>
      <c r="P916" s="236"/>
      <c r="Q916" s="236"/>
      <c r="R916" s="236"/>
      <c r="S916" s="236"/>
      <c r="T916" s="236"/>
      <c r="U916" s="236"/>
      <c r="V916" s="236"/>
      <c r="W916" s="236"/>
      <c r="X916" s="236"/>
      <c r="Y916" s="236"/>
    </row>
    <row r="917" spans="15:25" ht="12.75">
      <c r="O917" s="236"/>
      <c r="P917" s="236"/>
      <c r="Q917" s="236"/>
      <c r="R917" s="236"/>
      <c r="S917" s="236"/>
      <c r="T917" s="236"/>
      <c r="U917" s="236"/>
      <c r="V917" s="236"/>
      <c r="W917" s="236"/>
      <c r="X917" s="236"/>
      <c r="Y917" s="236"/>
    </row>
    <row r="918" spans="15:25" ht="12.75">
      <c r="O918" s="236"/>
      <c r="P918" s="236"/>
      <c r="Q918" s="236"/>
      <c r="R918" s="236"/>
      <c r="S918" s="236"/>
      <c r="T918" s="236"/>
      <c r="U918" s="236"/>
      <c r="V918" s="236"/>
      <c r="W918" s="236"/>
      <c r="X918" s="236"/>
      <c r="Y918" s="236"/>
    </row>
    <row r="919" spans="15:25" ht="12.75">
      <c r="O919" s="236"/>
      <c r="P919" s="236"/>
      <c r="Q919" s="236"/>
      <c r="R919" s="236"/>
      <c r="S919" s="236"/>
      <c r="T919" s="236"/>
      <c r="U919" s="236"/>
      <c r="V919" s="236"/>
      <c r="W919" s="236"/>
      <c r="X919" s="236"/>
      <c r="Y919" s="236"/>
    </row>
    <row r="920" spans="15:25" ht="13.5" customHeight="1">
      <c r="O920" s="236"/>
      <c r="P920" s="236"/>
      <c r="Q920" s="236"/>
      <c r="R920" s="236"/>
      <c r="S920" s="236"/>
      <c r="T920" s="236"/>
      <c r="U920" s="236"/>
      <c r="V920" s="236"/>
      <c r="W920" s="236"/>
      <c r="X920" s="236"/>
      <c r="Y920" s="236"/>
    </row>
    <row r="921" spans="15:25" ht="12.75">
      <c r="O921" s="236"/>
      <c r="P921" s="236"/>
      <c r="Q921" s="236"/>
      <c r="R921" s="236"/>
      <c r="S921" s="236"/>
      <c r="T921" s="236"/>
      <c r="U921" s="236"/>
      <c r="V921" s="236"/>
      <c r="W921" s="236"/>
      <c r="X921" s="236"/>
      <c r="Y921" s="236"/>
    </row>
    <row r="922" spans="15:25" ht="12.75">
      <c r="O922" s="236"/>
      <c r="P922" s="236"/>
      <c r="Q922" s="236"/>
      <c r="R922" s="236"/>
      <c r="S922" s="236"/>
      <c r="T922" s="236"/>
      <c r="U922" s="236"/>
      <c r="V922" s="236"/>
      <c r="W922" s="236"/>
      <c r="X922" s="236"/>
      <c r="Y922" s="236"/>
    </row>
    <row r="923" spans="15:25" ht="12.75">
      <c r="O923" s="236"/>
      <c r="P923" s="236"/>
      <c r="Q923" s="236"/>
      <c r="R923" s="236"/>
      <c r="S923" s="236"/>
      <c r="T923" s="236"/>
      <c r="U923" s="236"/>
      <c r="V923" s="236"/>
      <c r="W923" s="236"/>
      <c r="X923" s="236"/>
      <c r="Y923" s="236"/>
    </row>
    <row r="924" spans="15:25" ht="12.75">
      <c r="O924" s="236"/>
      <c r="P924" s="236"/>
      <c r="Q924" s="236"/>
      <c r="R924" s="236"/>
      <c r="S924" s="236"/>
      <c r="T924" s="236"/>
      <c r="U924" s="236"/>
      <c r="V924" s="236"/>
      <c r="W924" s="236"/>
      <c r="X924" s="236"/>
      <c r="Y924" s="236"/>
    </row>
    <row r="925" spans="15:25" ht="12.75">
      <c r="O925" s="236"/>
      <c r="P925" s="236"/>
      <c r="Q925" s="236"/>
      <c r="R925" s="236"/>
      <c r="S925" s="236"/>
      <c r="T925" s="236"/>
      <c r="U925" s="236"/>
      <c r="V925" s="236"/>
      <c r="W925" s="236"/>
      <c r="X925" s="236"/>
      <c r="Y925" s="236"/>
    </row>
    <row r="926" spans="15:25" ht="12.75">
      <c r="O926" s="236"/>
      <c r="P926" s="236"/>
      <c r="Q926" s="236"/>
      <c r="R926" s="236"/>
      <c r="S926" s="236"/>
      <c r="T926" s="236"/>
      <c r="U926" s="236"/>
      <c r="V926" s="236"/>
      <c r="W926" s="236"/>
      <c r="X926" s="236"/>
      <c r="Y926" s="236"/>
    </row>
    <row r="927" spans="15:25" ht="12.75">
      <c r="O927" s="236"/>
      <c r="P927" s="236"/>
      <c r="Q927" s="236"/>
      <c r="R927" s="236"/>
      <c r="S927" s="236"/>
      <c r="T927" s="236"/>
      <c r="U927" s="236"/>
      <c r="V927" s="236"/>
      <c r="W927" s="236"/>
      <c r="X927" s="236"/>
      <c r="Y927" s="236"/>
    </row>
    <row r="928" spans="15:25" ht="12.75">
      <c r="O928" s="236"/>
      <c r="P928" s="236"/>
      <c r="Q928" s="236"/>
      <c r="R928" s="236"/>
      <c r="S928" s="236"/>
      <c r="T928" s="236"/>
      <c r="U928" s="236"/>
      <c r="V928" s="236"/>
      <c r="W928" s="236"/>
      <c r="X928" s="236"/>
      <c r="Y928" s="236"/>
    </row>
    <row r="929" spans="15:25" ht="12.75">
      <c r="O929" s="236"/>
      <c r="P929" s="236"/>
      <c r="Q929" s="236"/>
      <c r="R929" s="236"/>
      <c r="S929" s="236"/>
      <c r="T929" s="236"/>
      <c r="U929" s="236"/>
      <c r="V929" s="236"/>
      <c r="W929" s="236"/>
      <c r="X929" s="236"/>
      <c r="Y929" s="236"/>
    </row>
    <row r="930" spans="15:25" ht="12.75">
      <c r="O930" s="236"/>
      <c r="P930" s="236"/>
      <c r="Q930" s="236"/>
      <c r="R930" s="236"/>
      <c r="S930" s="236"/>
      <c r="T930" s="236"/>
      <c r="U930" s="236"/>
      <c r="V930" s="236"/>
      <c r="W930" s="236"/>
      <c r="X930" s="236"/>
      <c r="Y930" s="236"/>
    </row>
    <row r="931" spans="15:25" ht="12.75">
      <c r="O931" s="236"/>
      <c r="P931" s="236"/>
      <c r="Q931" s="236"/>
      <c r="R931" s="236"/>
      <c r="S931" s="236"/>
      <c r="T931" s="236"/>
      <c r="U931" s="236"/>
      <c r="V931" s="236"/>
      <c r="W931" s="236"/>
      <c r="X931" s="236"/>
      <c r="Y931" s="236"/>
    </row>
    <row r="932" spans="15:25" ht="12.75">
      <c r="O932" s="236"/>
      <c r="P932" s="236"/>
      <c r="Q932" s="236"/>
      <c r="R932" s="236"/>
      <c r="S932" s="236"/>
      <c r="T932" s="236"/>
      <c r="U932" s="236"/>
      <c r="V932" s="236"/>
      <c r="W932" s="236"/>
      <c r="X932" s="236"/>
      <c r="Y932" s="236"/>
    </row>
    <row r="933" spans="15:25" ht="12.75">
      <c r="O933" s="236"/>
      <c r="P933" s="236"/>
      <c r="Q933" s="236"/>
      <c r="R933" s="236"/>
      <c r="S933" s="236"/>
      <c r="T933" s="236"/>
      <c r="U933" s="236"/>
      <c r="V933" s="236"/>
      <c r="W933" s="236"/>
      <c r="X933" s="236"/>
      <c r="Y933" s="236"/>
    </row>
    <row r="934" spans="15:25" ht="12.75">
      <c r="O934" s="236"/>
      <c r="P934" s="236"/>
      <c r="Q934" s="236"/>
      <c r="R934" s="236"/>
      <c r="S934" s="236"/>
      <c r="T934" s="236"/>
      <c r="U934" s="236"/>
      <c r="V934" s="236"/>
      <c r="W934" s="236"/>
      <c r="X934" s="236"/>
      <c r="Y934" s="236"/>
    </row>
    <row r="935" spans="15:25" ht="12.75">
      <c r="O935" s="236"/>
      <c r="P935" s="236"/>
      <c r="Q935" s="236"/>
      <c r="R935" s="236"/>
      <c r="S935" s="236"/>
      <c r="T935" s="236"/>
      <c r="U935" s="236"/>
      <c r="V935" s="236"/>
      <c r="W935" s="236"/>
      <c r="X935" s="236"/>
      <c r="Y935" s="236"/>
    </row>
    <row r="936" spans="15:25" ht="12.75">
      <c r="O936" s="236"/>
      <c r="P936" s="236"/>
      <c r="Q936" s="236"/>
      <c r="R936" s="236"/>
      <c r="S936" s="236"/>
      <c r="T936" s="236"/>
      <c r="U936" s="236"/>
      <c r="V936" s="236"/>
      <c r="W936" s="236"/>
      <c r="X936" s="236"/>
      <c r="Y936" s="236"/>
    </row>
    <row r="937" spans="15:25" ht="12.75">
      <c r="O937" s="236"/>
      <c r="P937" s="236"/>
      <c r="Q937" s="236"/>
      <c r="R937" s="236"/>
      <c r="S937" s="236"/>
      <c r="T937" s="236"/>
      <c r="U937" s="236"/>
      <c r="V937" s="236"/>
      <c r="W937" s="236"/>
      <c r="X937" s="236"/>
      <c r="Y937" s="236"/>
    </row>
    <row r="938" spans="15:25" ht="12.75">
      <c r="O938" s="236"/>
      <c r="P938" s="236"/>
      <c r="Q938" s="236"/>
      <c r="R938" s="236"/>
      <c r="S938" s="236"/>
      <c r="T938" s="236"/>
      <c r="U938" s="236"/>
      <c r="V938" s="236"/>
      <c r="W938" s="236"/>
      <c r="X938" s="236"/>
      <c r="Y938" s="236"/>
    </row>
    <row r="939" spans="15:25" ht="12.75">
      <c r="O939" s="236"/>
      <c r="P939" s="236"/>
      <c r="Q939" s="236"/>
      <c r="R939" s="236"/>
      <c r="S939" s="236"/>
      <c r="T939" s="236"/>
      <c r="U939" s="236"/>
      <c r="V939" s="236"/>
      <c r="W939" s="236"/>
      <c r="X939" s="236"/>
      <c r="Y939" s="236"/>
    </row>
    <row r="940" spans="15:25" ht="12.75">
      <c r="O940" s="236"/>
      <c r="P940" s="236"/>
      <c r="Q940" s="236"/>
      <c r="R940" s="236"/>
      <c r="S940" s="236"/>
      <c r="T940" s="236"/>
      <c r="U940" s="236"/>
      <c r="V940" s="236"/>
      <c r="W940" s="236"/>
      <c r="X940" s="236"/>
      <c r="Y940" s="236"/>
    </row>
    <row r="941" spans="15:25" ht="12.75">
      <c r="O941" s="236"/>
      <c r="P941" s="236"/>
      <c r="Q941" s="236"/>
      <c r="R941" s="236"/>
      <c r="S941" s="236"/>
      <c r="T941" s="236"/>
      <c r="U941" s="236"/>
      <c r="V941" s="236"/>
      <c r="W941" s="236"/>
      <c r="X941" s="236"/>
      <c r="Y941" s="236"/>
    </row>
    <row r="942" spans="1:25" ht="12.75">
      <c r="A942" s="245"/>
      <c r="B942" s="246"/>
      <c r="C942" s="246"/>
      <c r="D942" s="246"/>
      <c r="E942" s="246"/>
      <c r="F942" s="246"/>
      <c r="G942" s="246"/>
      <c r="H942" s="247"/>
      <c r="I942" s="247"/>
      <c r="J942" s="247"/>
      <c r="K942" s="247"/>
      <c r="L942" s="247"/>
      <c r="M942" s="247"/>
      <c r="N942" s="247"/>
      <c r="O942" s="247"/>
      <c r="P942" s="247"/>
      <c r="Q942" s="247"/>
      <c r="R942" s="247"/>
      <c r="S942" s="247"/>
      <c r="T942" s="236"/>
      <c r="U942" s="236"/>
      <c r="V942" s="236"/>
      <c r="W942" s="236"/>
      <c r="X942" s="236"/>
      <c r="Y942" s="236"/>
    </row>
    <row r="943" spans="15:25" ht="12.75">
      <c r="O943" s="236"/>
      <c r="P943" s="236"/>
      <c r="Q943" s="236"/>
      <c r="R943" s="236"/>
      <c r="S943" s="236"/>
      <c r="T943" s="236"/>
      <c r="U943" s="236"/>
      <c r="V943" s="236"/>
      <c r="W943" s="236"/>
      <c r="X943" s="236"/>
      <c r="Y943" s="236"/>
    </row>
    <row r="944" spans="15:25" ht="12.75">
      <c r="O944" s="236"/>
      <c r="P944" s="236"/>
      <c r="Q944" s="236"/>
      <c r="R944" s="236"/>
      <c r="S944" s="236"/>
      <c r="T944" s="236"/>
      <c r="U944" s="236"/>
      <c r="V944" s="236"/>
      <c r="W944" s="236"/>
      <c r="X944" s="236"/>
      <c r="Y944" s="236"/>
    </row>
    <row r="945" spans="15:25" ht="12.75">
      <c r="O945" s="236"/>
      <c r="P945" s="236"/>
      <c r="Q945" s="236"/>
      <c r="R945" s="236"/>
      <c r="S945" s="236"/>
      <c r="T945" s="236"/>
      <c r="U945" s="236"/>
      <c r="V945" s="236"/>
      <c r="W945" s="236"/>
      <c r="X945" s="236"/>
      <c r="Y945" s="236"/>
    </row>
    <row r="946" spans="15:25" ht="12.75">
      <c r="O946" s="236"/>
      <c r="P946" s="236"/>
      <c r="Q946" s="236"/>
      <c r="R946" s="236"/>
      <c r="S946" s="236"/>
      <c r="T946" s="236"/>
      <c r="U946" s="236"/>
      <c r="V946" s="236"/>
      <c r="W946" s="236"/>
      <c r="X946" s="236"/>
      <c r="Y946" s="236"/>
    </row>
    <row r="947" spans="15:25" ht="12.75">
      <c r="O947" s="236"/>
      <c r="P947" s="236"/>
      <c r="Q947" s="236"/>
      <c r="R947" s="236"/>
      <c r="S947" s="236"/>
      <c r="T947" s="236"/>
      <c r="U947" s="236"/>
      <c r="V947" s="236"/>
      <c r="W947" s="236"/>
      <c r="X947" s="236"/>
      <c r="Y947" s="236"/>
    </row>
    <row r="948" spans="15:25" ht="12.75">
      <c r="O948" s="236"/>
      <c r="P948" s="236"/>
      <c r="Q948" s="236"/>
      <c r="R948" s="236"/>
      <c r="S948" s="236"/>
      <c r="T948" s="236"/>
      <c r="U948" s="236"/>
      <c r="V948" s="236"/>
      <c r="W948" s="236"/>
      <c r="X948" s="236"/>
      <c r="Y948" s="236"/>
    </row>
    <row r="949" spans="15:25" ht="12.75">
      <c r="O949" s="236"/>
      <c r="P949" s="236"/>
      <c r="Q949" s="236"/>
      <c r="R949" s="236"/>
      <c r="S949" s="236"/>
      <c r="T949" s="236"/>
      <c r="U949" s="236"/>
      <c r="V949" s="236"/>
      <c r="W949" s="236"/>
      <c r="X949" s="236"/>
      <c r="Y949" s="236"/>
    </row>
    <row r="950" spans="15:25" ht="12.75">
      <c r="O950" s="236"/>
      <c r="P950" s="236"/>
      <c r="Q950" s="236"/>
      <c r="R950" s="236"/>
      <c r="S950" s="236"/>
      <c r="T950" s="236"/>
      <c r="U950" s="236"/>
      <c r="V950" s="236"/>
      <c r="W950" s="236"/>
      <c r="X950" s="236"/>
      <c r="Y950" s="236"/>
    </row>
    <row r="951" spans="15:25" ht="12.75">
      <c r="O951" s="236"/>
      <c r="P951" s="236"/>
      <c r="Q951" s="236"/>
      <c r="R951" s="236"/>
      <c r="S951" s="236"/>
      <c r="T951" s="236"/>
      <c r="U951" s="236"/>
      <c r="V951" s="236"/>
      <c r="W951" s="236"/>
      <c r="X951" s="236"/>
      <c r="Y951" s="236"/>
    </row>
    <row r="952" spans="15:25" ht="12.75">
      <c r="O952" s="236"/>
      <c r="P952" s="236"/>
      <c r="Q952" s="236"/>
      <c r="R952" s="236"/>
      <c r="S952" s="236"/>
      <c r="T952" s="236"/>
      <c r="U952" s="236"/>
      <c r="V952" s="236"/>
      <c r="W952" s="236"/>
      <c r="X952" s="236"/>
      <c r="Y952" s="236"/>
    </row>
    <row r="953" spans="15:25" ht="12.75">
      <c r="O953" s="236"/>
      <c r="P953" s="236"/>
      <c r="Q953" s="236"/>
      <c r="R953" s="236"/>
      <c r="S953" s="236"/>
      <c r="T953" s="236"/>
      <c r="U953" s="236"/>
      <c r="V953" s="236"/>
      <c r="W953" s="236"/>
      <c r="X953" s="236"/>
      <c r="Y953" s="236"/>
    </row>
    <row r="954" spans="15:25" ht="12.75">
      <c r="O954" s="236"/>
      <c r="P954" s="236"/>
      <c r="Q954" s="236"/>
      <c r="R954" s="236"/>
      <c r="S954" s="236"/>
      <c r="T954" s="236"/>
      <c r="U954" s="236"/>
      <c r="V954" s="236"/>
      <c r="W954" s="236"/>
      <c r="X954" s="236"/>
      <c r="Y954" s="236"/>
    </row>
    <row r="955" spans="15:25" ht="12.75">
      <c r="O955" s="236"/>
      <c r="P955" s="236"/>
      <c r="Q955" s="236"/>
      <c r="R955" s="236"/>
      <c r="S955" s="236"/>
      <c r="T955" s="236"/>
      <c r="U955" s="236"/>
      <c r="V955" s="236"/>
      <c r="W955" s="236"/>
      <c r="X955" s="236"/>
      <c r="Y955" s="236"/>
    </row>
    <row r="956" spans="15:25" ht="12.75">
      <c r="O956" s="236"/>
      <c r="P956" s="236"/>
      <c r="Q956" s="236"/>
      <c r="R956" s="236"/>
      <c r="S956" s="236"/>
      <c r="T956" s="236"/>
      <c r="U956" s="236"/>
      <c r="V956" s="236"/>
      <c r="W956" s="236"/>
      <c r="X956" s="236"/>
      <c r="Y956" s="236"/>
    </row>
    <row r="957" spans="15:25" ht="12.75">
      <c r="O957" s="236"/>
      <c r="P957" s="236"/>
      <c r="Q957" s="236"/>
      <c r="R957" s="236"/>
      <c r="S957" s="236"/>
      <c r="T957" s="236"/>
      <c r="U957" s="236"/>
      <c r="V957" s="236"/>
      <c r="W957" s="236"/>
      <c r="X957" s="236"/>
      <c r="Y957" s="236"/>
    </row>
    <row r="958" spans="15:25" ht="12.75">
      <c r="O958" s="236"/>
      <c r="P958" s="236"/>
      <c r="Q958" s="236"/>
      <c r="R958" s="236"/>
      <c r="S958" s="236"/>
      <c r="T958" s="236"/>
      <c r="U958" s="236"/>
      <c r="V958" s="236"/>
      <c r="W958" s="236"/>
      <c r="X958" s="236"/>
      <c r="Y958" s="236"/>
    </row>
    <row r="959" spans="15:25" ht="12.75">
      <c r="O959" s="236"/>
      <c r="P959" s="236"/>
      <c r="Q959" s="236"/>
      <c r="R959" s="236"/>
      <c r="S959" s="236"/>
      <c r="T959" s="236"/>
      <c r="U959" s="236"/>
      <c r="V959" s="236"/>
      <c r="W959" s="236"/>
      <c r="X959" s="236"/>
      <c r="Y959" s="236"/>
    </row>
    <row r="960" spans="15:25" ht="12.75">
      <c r="O960" s="236"/>
      <c r="P960" s="236"/>
      <c r="Q960" s="236"/>
      <c r="R960" s="236"/>
      <c r="S960" s="236"/>
      <c r="T960" s="236"/>
      <c r="U960" s="236"/>
      <c r="V960" s="236"/>
      <c r="W960" s="236"/>
      <c r="X960" s="236"/>
      <c r="Y960" s="236"/>
    </row>
    <row r="961" spans="15:25" ht="12.75">
      <c r="O961" s="236"/>
      <c r="P961" s="236"/>
      <c r="Q961" s="236"/>
      <c r="R961" s="236"/>
      <c r="S961" s="236"/>
      <c r="T961" s="236"/>
      <c r="U961" s="236"/>
      <c r="V961" s="236"/>
      <c r="W961" s="236"/>
      <c r="X961" s="236"/>
      <c r="Y961" s="236"/>
    </row>
    <row r="962" spans="15:25" ht="12.75">
      <c r="O962" s="236"/>
      <c r="P962" s="236"/>
      <c r="Q962" s="236"/>
      <c r="R962" s="236"/>
      <c r="S962" s="236"/>
      <c r="T962" s="247"/>
      <c r="U962" s="236"/>
      <c r="V962" s="236"/>
      <c r="W962" s="236"/>
      <c r="X962" s="236"/>
      <c r="Y962" s="236"/>
    </row>
    <row r="963" spans="1:25" ht="12.75">
      <c r="A963" s="236"/>
      <c r="B963" s="236"/>
      <c r="C963" s="236"/>
      <c r="D963" s="236"/>
      <c r="E963" s="236"/>
      <c r="F963" s="236"/>
      <c r="G963" s="236"/>
      <c r="H963" s="236"/>
      <c r="I963" s="236"/>
      <c r="J963" s="236"/>
      <c r="K963" s="236"/>
      <c r="L963" s="236"/>
      <c r="M963" s="236"/>
      <c r="N963" s="140"/>
      <c r="O963" s="236"/>
      <c r="P963" s="236"/>
      <c r="Q963" s="236"/>
      <c r="R963" s="236"/>
      <c r="S963" s="236"/>
      <c r="T963" s="236"/>
      <c r="U963" s="236"/>
      <c r="V963" s="236"/>
      <c r="W963" s="236"/>
      <c r="X963" s="236"/>
      <c r="Y963" s="236"/>
    </row>
    <row r="964" spans="15:25" ht="12.75">
      <c r="O964" s="236"/>
      <c r="P964" s="236"/>
      <c r="Q964" s="236"/>
      <c r="R964" s="236"/>
      <c r="S964" s="236"/>
      <c r="T964" s="236"/>
      <c r="U964" s="236"/>
      <c r="V964" s="236"/>
      <c r="W964" s="236"/>
      <c r="X964" s="236"/>
      <c r="Y964" s="236"/>
    </row>
    <row r="965" spans="15:25" ht="12.75">
      <c r="O965" s="236"/>
      <c r="P965" s="236"/>
      <c r="Q965" s="236"/>
      <c r="R965" s="236"/>
      <c r="S965" s="236"/>
      <c r="T965" s="236"/>
      <c r="U965" s="236"/>
      <c r="V965" s="236"/>
      <c r="W965" s="236"/>
      <c r="X965" s="236"/>
      <c r="Y965" s="236"/>
    </row>
    <row r="966" spans="15:25" ht="12.75">
      <c r="O966" s="236"/>
      <c r="P966" s="236"/>
      <c r="Q966" s="236"/>
      <c r="R966" s="236"/>
      <c r="S966" s="236"/>
      <c r="T966" s="236"/>
      <c r="U966" s="236"/>
      <c r="V966" s="236"/>
      <c r="W966" s="236"/>
      <c r="X966" s="236"/>
      <c r="Y966" s="236"/>
    </row>
    <row r="967" spans="15:25" ht="12.75">
      <c r="O967" s="236"/>
      <c r="P967" s="236"/>
      <c r="Q967" s="236"/>
      <c r="R967" s="236"/>
      <c r="S967" s="236"/>
      <c r="T967" s="236"/>
      <c r="U967" s="236"/>
      <c r="V967" s="236"/>
      <c r="W967" s="236"/>
      <c r="X967" s="236"/>
      <c r="Y967" s="236"/>
    </row>
    <row r="968" spans="15:25" ht="12.75">
      <c r="O968" s="236"/>
      <c r="P968" s="236"/>
      <c r="Q968" s="236"/>
      <c r="R968" s="236"/>
      <c r="S968" s="236"/>
      <c r="T968" s="236"/>
      <c r="U968" s="236"/>
      <c r="V968" s="236"/>
      <c r="W968" s="236"/>
      <c r="X968" s="236"/>
      <c r="Y968" s="236"/>
    </row>
    <row r="969" spans="15:25" ht="12.75">
      <c r="O969" s="236"/>
      <c r="P969" s="236"/>
      <c r="Q969" s="236"/>
      <c r="R969" s="236"/>
      <c r="S969" s="236"/>
      <c r="T969" s="236"/>
      <c r="U969" s="236"/>
      <c r="V969" s="236"/>
      <c r="W969" s="236"/>
      <c r="X969" s="236"/>
      <c r="Y969" s="236"/>
    </row>
    <row r="970" spans="15:25" ht="12.75">
      <c r="O970" s="236"/>
      <c r="P970" s="236"/>
      <c r="Q970" s="236"/>
      <c r="R970" s="236"/>
      <c r="S970" s="236"/>
      <c r="T970" s="236"/>
      <c r="U970" s="236"/>
      <c r="V970" s="236"/>
      <c r="W970" s="236"/>
      <c r="X970" s="236"/>
      <c r="Y970" s="236"/>
    </row>
    <row r="971" spans="15:25" ht="12.75">
      <c r="O971" s="236"/>
      <c r="P971" s="236"/>
      <c r="Q971" s="236"/>
      <c r="R971" s="236"/>
      <c r="S971" s="236"/>
      <c r="T971" s="236"/>
      <c r="U971" s="236"/>
      <c r="V971" s="236"/>
      <c r="W971" s="236"/>
      <c r="X971" s="236"/>
      <c r="Y971" s="236"/>
    </row>
    <row r="972" spans="15:25" ht="12.75">
      <c r="O972" s="236"/>
      <c r="P972" s="236"/>
      <c r="Q972" s="236"/>
      <c r="R972" s="236"/>
      <c r="S972" s="236"/>
      <c r="T972" s="236"/>
      <c r="U972" s="236"/>
      <c r="V972" s="236"/>
      <c r="W972" s="236"/>
      <c r="X972" s="236"/>
      <c r="Y972" s="236"/>
    </row>
    <row r="973" spans="15:25" ht="12.75">
      <c r="O973" s="236"/>
      <c r="P973" s="236"/>
      <c r="Q973" s="236"/>
      <c r="R973" s="236"/>
      <c r="S973" s="236"/>
      <c r="T973" s="236"/>
      <c r="U973" s="236"/>
      <c r="V973" s="236"/>
      <c r="W973" s="236"/>
      <c r="X973" s="236"/>
      <c r="Y973" s="236"/>
    </row>
    <row r="974" spans="15:25" ht="12.75">
      <c r="O974" s="236"/>
      <c r="P974" s="236"/>
      <c r="Q974" s="236"/>
      <c r="R974" s="236"/>
      <c r="S974" s="236"/>
      <c r="T974" s="236"/>
      <c r="U974" s="236"/>
      <c r="V974" s="236"/>
      <c r="W974" s="236"/>
      <c r="X974" s="236"/>
      <c r="Y974" s="236"/>
    </row>
    <row r="975" spans="15:25" ht="12.75">
      <c r="O975" s="236"/>
      <c r="P975" s="236"/>
      <c r="Q975" s="236"/>
      <c r="R975" s="236"/>
      <c r="S975" s="236"/>
      <c r="T975" s="236"/>
      <c r="U975" s="236"/>
      <c r="V975" s="236"/>
      <c r="W975" s="236"/>
      <c r="X975" s="236"/>
      <c r="Y975" s="236"/>
    </row>
    <row r="976" spans="15:25" ht="12.75">
      <c r="O976" s="236"/>
      <c r="P976" s="236"/>
      <c r="Q976" s="236"/>
      <c r="R976" s="236"/>
      <c r="S976" s="236"/>
      <c r="T976" s="236"/>
      <c r="U976" s="236"/>
      <c r="V976" s="236"/>
      <c r="W976" s="236"/>
      <c r="X976" s="236"/>
      <c r="Y976" s="236"/>
    </row>
    <row r="977" spans="15:25" ht="12.75">
      <c r="O977" s="236"/>
      <c r="P977" s="236"/>
      <c r="Q977" s="236"/>
      <c r="R977" s="236"/>
      <c r="S977" s="236"/>
      <c r="T977" s="236"/>
      <c r="U977" s="236"/>
      <c r="V977" s="236"/>
      <c r="W977" s="236"/>
      <c r="X977" s="236"/>
      <c r="Y977" s="236"/>
    </row>
    <row r="978" spans="15:25" ht="12.75">
      <c r="O978" s="236"/>
      <c r="P978" s="236"/>
      <c r="Q978" s="236"/>
      <c r="R978" s="236"/>
      <c r="S978" s="236"/>
      <c r="T978" s="236"/>
      <c r="U978" s="236"/>
      <c r="V978" s="236"/>
      <c r="W978" s="236"/>
      <c r="X978" s="236"/>
      <c r="Y978" s="236"/>
    </row>
    <row r="1151" ht="12.75">
      <c r="A1151" s="101"/>
    </row>
    <row r="1152" ht="12.75">
      <c r="A1152" s="101"/>
    </row>
    <row r="1179" ht="12.75">
      <c r="U1179" s="236"/>
    </row>
    <row r="1182" spans="1:20" ht="12.75">
      <c r="A1182" s="236"/>
      <c r="B1182" s="101"/>
      <c r="C1182" s="101"/>
      <c r="D1182" s="245"/>
      <c r="E1182" s="245"/>
      <c r="F1182" s="140"/>
      <c r="G1182" s="140"/>
      <c r="H1182" s="140"/>
      <c r="I1182" s="140"/>
      <c r="J1182" s="140"/>
      <c r="K1182" s="140"/>
      <c r="L1182" s="140"/>
      <c r="M1182" s="238"/>
      <c r="N1182" s="248"/>
      <c r="O1182" s="140"/>
      <c r="P1182" s="140"/>
      <c r="Q1182" s="140"/>
      <c r="R1182" s="140"/>
      <c r="S1182" s="140"/>
      <c r="T1182" s="140"/>
    </row>
    <row r="1183" spans="1:20" ht="12.75">
      <c r="A1183" s="236"/>
      <c r="B1183" s="101"/>
      <c r="C1183" s="101"/>
      <c r="D1183" s="245"/>
      <c r="E1183" s="245"/>
      <c r="F1183" s="140"/>
      <c r="G1183" s="140"/>
      <c r="H1183" s="140"/>
      <c r="I1183" s="140"/>
      <c r="J1183" s="140"/>
      <c r="K1183" s="140"/>
      <c r="L1183" s="140"/>
      <c r="M1183" s="238"/>
      <c r="N1183" s="248"/>
      <c r="O1183" s="140"/>
      <c r="P1183" s="140"/>
      <c r="Q1183" s="140"/>
      <c r="R1183" s="140"/>
      <c r="S1183" s="140"/>
      <c r="T1183" s="140"/>
    </row>
    <row r="1184" spans="1:20" ht="12.75">
      <c r="A1184" s="236"/>
      <c r="B1184" s="101"/>
      <c r="C1184" s="101"/>
      <c r="D1184" s="245"/>
      <c r="E1184" s="245"/>
      <c r="F1184" s="140"/>
      <c r="G1184" s="140"/>
      <c r="H1184" s="140"/>
      <c r="I1184" s="140"/>
      <c r="J1184" s="140"/>
      <c r="K1184" s="140"/>
      <c r="L1184" s="140"/>
      <c r="M1184" s="238"/>
      <c r="N1184" s="248"/>
      <c r="O1184" s="140"/>
      <c r="P1184" s="140"/>
      <c r="Q1184" s="140"/>
      <c r="R1184" s="140"/>
      <c r="S1184" s="140"/>
      <c r="T1184" s="140"/>
    </row>
    <row r="1185" spans="1:20" ht="12.75">
      <c r="A1185" s="236"/>
      <c r="B1185" s="101"/>
      <c r="C1185" s="101"/>
      <c r="D1185" s="245"/>
      <c r="E1185" s="245"/>
      <c r="F1185" s="140"/>
      <c r="G1185" s="140"/>
      <c r="H1185" s="140"/>
      <c r="I1185" s="140"/>
      <c r="J1185" s="140"/>
      <c r="K1185" s="140"/>
      <c r="L1185" s="140"/>
      <c r="M1185" s="238"/>
      <c r="N1185" s="248"/>
      <c r="O1185" s="140"/>
      <c r="P1185" s="140"/>
      <c r="Q1185" s="140"/>
      <c r="R1185" s="140"/>
      <c r="S1185" s="140"/>
      <c r="T1185" s="140"/>
    </row>
    <row r="1308" spans="1:20" ht="12.75">
      <c r="A1308" s="236"/>
      <c r="B1308" s="101"/>
      <c r="C1308" s="101"/>
      <c r="D1308" s="245"/>
      <c r="E1308" s="245"/>
      <c r="F1308" s="119"/>
      <c r="G1308" s="119"/>
      <c r="H1308" s="119"/>
      <c r="I1308" s="119"/>
      <c r="J1308" s="119"/>
      <c r="K1308" s="119"/>
      <c r="L1308" s="119"/>
      <c r="M1308" s="238"/>
      <c r="N1308" s="238"/>
      <c r="O1308" s="119"/>
      <c r="P1308" s="119"/>
      <c r="Q1308" s="119"/>
      <c r="R1308" s="119"/>
      <c r="S1308" s="119"/>
      <c r="T1308" s="155"/>
    </row>
    <row r="1329" spans="13:14" ht="12.75">
      <c r="M1329" s="236"/>
      <c r="N1329" s="236"/>
    </row>
    <row r="1330" spans="13:14" ht="12.75">
      <c r="M1330" s="236"/>
      <c r="N1330" s="236"/>
    </row>
    <row r="1331" spans="13:14" ht="12.75">
      <c r="M1331" s="236"/>
      <c r="N1331" s="236"/>
    </row>
    <row r="1332" spans="13:14" ht="12.75">
      <c r="M1332" s="236"/>
      <c r="N1332" s="236"/>
    </row>
    <row r="1333" spans="13:14" ht="12.75">
      <c r="M1333" s="236"/>
      <c r="N1333" s="236"/>
    </row>
    <row r="1334" spans="13:14" ht="12.75">
      <c r="M1334" s="236"/>
      <c r="N1334" s="236"/>
    </row>
    <row r="1335" spans="13:14" ht="12.75">
      <c r="M1335" s="236"/>
      <c r="N1335" s="236"/>
    </row>
    <row r="1407" spans="6:19" ht="12.75">
      <c r="F1407" s="140"/>
      <c r="G1407" s="140"/>
      <c r="H1407" s="140"/>
      <c r="I1407" s="140"/>
      <c r="J1407" s="140"/>
      <c r="K1407" s="140"/>
      <c r="L1407" s="140"/>
      <c r="M1407" s="238"/>
      <c r="N1407" s="238"/>
      <c r="O1407" s="140"/>
      <c r="P1407" s="140"/>
      <c r="Q1407" s="140"/>
      <c r="R1407" s="140"/>
      <c r="S1407" s="140"/>
    </row>
    <row r="1456" ht="12.75">
      <c r="F1456" s="249"/>
    </row>
    <row r="1457" spans="1:14" ht="12.75">
      <c r="A1457" s="250" t="s">
        <v>267</v>
      </c>
      <c r="B1457" s="251"/>
      <c r="C1457" s="251"/>
      <c r="D1457" s="251"/>
      <c r="E1457" s="252"/>
      <c r="N1457" s="98"/>
    </row>
    <row r="1458" spans="1:6" ht="12.75">
      <c r="A1458" s="250" t="s">
        <v>268</v>
      </c>
      <c r="B1458" s="251"/>
      <c r="C1458" s="251"/>
      <c r="D1458" s="251"/>
      <c r="E1458" s="252"/>
      <c r="F1458" s="249"/>
    </row>
    <row r="1459" ht="12.75">
      <c r="F1459" s="249"/>
    </row>
    <row r="1460" ht="12.75">
      <c r="F1460" s="249"/>
    </row>
    <row r="1461" ht="12.75">
      <c r="F1461" s="249"/>
    </row>
    <row r="1462" ht="12.75">
      <c r="F1462" s="98"/>
    </row>
    <row r="1463" ht="12.75">
      <c r="F1463" s="249"/>
    </row>
    <row r="1491" spans="1:21" ht="12.75">
      <c r="A1491" s="253"/>
      <c r="B1491" s="253"/>
      <c r="C1491" s="253"/>
      <c r="D1491" s="253"/>
      <c r="E1491" s="253"/>
      <c r="F1491" s="253"/>
      <c r="G1491" s="253"/>
      <c r="H1491" s="253"/>
      <c r="I1491" s="253"/>
      <c r="J1491" s="253"/>
      <c r="K1491" s="253"/>
      <c r="L1491" s="253"/>
      <c r="M1491" s="253"/>
      <c r="N1491" s="253"/>
      <c r="O1491" s="253"/>
      <c r="P1491" s="253"/>
      <c r="Q1491" s="253"/>
      <c r="R1491" s="253"/>
      <c r="S1491" s="253"/>
      <c r="T1491" s="253"/>
      <c r="U1491" s="253"/>
    </row>
    <row r="1532" spans="1:15" ht="12.75">
      <c r="A1532" s="99"/>
      <c r="B1532" s="99"/>
      <c r="C1532" s="99"/>
      <c r="D1532" s="99"/>
      <c r="E1532" s="99"/>
      <c r="F1532" s="99"/>
      <c r="G1532" s="99"/>
      <c r="H1532" s="99"/>
      <c r="I1532" s="99"/>
      <c r="J1532" s="99"/>
      <c r="K1532" s="99"/>
      <c r="L1532" s="99"/>
      <c r="M1532" s="99"/>
      <c r="N1532" s="99"/>
      <c r="O1532" s="99"/>
    </row>
    <row r="1544" spans="1:21" s="253" customFormat="1" ht="12.75">
      <c r="A1544" s="230"/>
      <c r="B1544" s="230"/>
      <c r="C1544" s="230"/>
      <c r="D1544" s="230"/>
      <c r="E1544" s="230"/>
      <c r="F1544" s="230"/>
      <c r="G1544" s="230"/>
      <c r="H1544" s="230"/>
      <c r="I1544" s="230"/>
      <c r="J1544" s="230"/>
      <c r="K1544" s="230"/>
      <c r="L1544" s="230"/>
      <c r="M1544" s="230"/>
      <c r="N1544" s="230"/>
      <c r="O1544" s="230"/>
      <c r="P1544" s="230"/>
      <c r="Q1544" s="230"/>
      <c r="R1544" s="230"/>
      <c r="S1544" s="230"/>
      <c r="T1544" s="230"/>
      <c r="U1544" s="230"/>
    </row>
    <row r="1545" ht="12.75">
      <c r="X1545" s="98"/>
    </row>
    <row r="1573" spans="1:15" ht="12.75">
      <c r="A1573" s="237"/>
      <c r="E1573" s="249"/>
      <c r="F1573" s="249"/>
      <c r="G1573" s="249"/>
      <c r="H1573" s="249"/>
      <c r="I1573" s="249"/>
      <c r="J1573" s="249"/>
      <c r="K1573" s="249"/>
      <c r="L1573" s="249"/>
      <c r="M1573" s="249"/>
      <c r="N1573" s="249"/>
      <c r="O1573" s="249"/>
    </row>
    <row r="1574" spans="1:15" ht="12.75">
      <c r="A1574" s="254"/>
      <c r="B1574" s="101"/>
      <c r="C1574" s="101"/>
      <c r="D1574" s="101"/>
      <c r="E1574" s="249"/>
      <c r="F1574" s="249"/>
      <c r="G1574" s="249"/>
      <c r="H1574" s="249"/>
      <c r="I1574" s="249"/>
      <c r="J1574" s="249"/>
      <c r="K1574" s="249"/>
      <c r="L1574" s="249"/>
      <c r="M1574" s="249"/>
      <c r="N1574" s="249"/>
      <c r="O1574" s="249"/>
    </row>
    <row r="1575" spans="1:15" ht="12.75">
      <c r="A1575" s="255"/>
      <c r="E1575" s="249"/>
      <c r="F1575" s="249"/>
      <c r="G1575" s="249"/>
      <c r="H1575" s="249"/>
      <c r="I1575" s="249"/>
      <c r="J1575" s="249"/>
      <c r="K1575" s="249"/>
      <c r="L1575" s="249"/>
      <c r="M1575" s="249"/>
      <c r="N1575" s="249"/>
      <c r="O1575" s="249"/>
    </row>
    <row r="1585" ht="12.75">
      <c r="X1585" s="99"/>
    </row>
    <row r="1606" spans="1:15" ht="12.75">
      <c r="A1606" s="99"/>
      <c r="B1606" s="99"/>
      <c r="C1606" s="99"/>
      <c r="D1606" s="99"/>
      <c r="E1606" s="99"/>
      <c r="F1606" s="99"/>
      <c r="G1606" s="99"/>
      <c r="H1606" s="99"/>
      <c r="I1606" s="99"/>
      <c r="J1606" s="99"/>
      <c r="K1606" s="99"/>
      <c r="L1606" s="99"/>
      <c r="M1606" s="99"/>
      <c r="N1606" s="99"/>
      <c r="O1606" s="99"/>
    </row>
    <row r="1607" spans="1:15" ht="12.75">
      <c r="A1607" s="99"/>
      <c r="B1607" s="99"/>
      <c r="C1607" s="99"/>
      <c r="D1607" s="99"/>
      <c r="E1607" s="99"/>
      <c r="F1607" s="99"/>
      <c r="G1607" s="99"/>
      <c r="H1607" s="99"/>
      <c r="I1607" s="99"/>
      <c r="J1607" s="99"/>
      <c r="K1607" s="99"/>
      <c r="L1607" s="99"/>
      <c r="M1607" s="99"/>
      <c r="N1607" s="99"/>
      <c r="O1607" s="99"/>
    </row>
    <row r="1608" spans="1:15" ht="12.75">
      <c r="A1608" s="99"/>
      <c r="B1608" s="99"/>
      <c r="C1608" s="99"/>
      <c r="D1608" s="99"/>
      <c r="E1608" s="99"/>
      <c r="F1608" s="99"/>
      <c r="G1608" s="99"/>
      <c r="H1608" s="99"/>
      <c r="I1608" s="99"/>
      <c r="J1608" s="99"/>
      <c r="K1608" s="99"/>
      <c r="L1608" s="99"/>
      <c r="M1608" s="99"/>
      <c r="N1608" s="99"/>
      <c r="O1608" s="99"/>
    </row>
    <row r="1609" spans="1:15" ht="12.75">
      <c r="A1609" s="99"/>
      <c r="B1609" s="99"/>
      <c r="C1609" s="99"/>
      <c r="D1609" s="99"/>
      <c r="E1609" s="99"/>
      <c r="F1609" s="99"/>
      <c r="G1609" s="99"/>
      <c r="H1609" s="99"/>
      <c r="I1609" s="99"/>
      <c r="J1609" s="99"/>
      <c r="K1609" s="99"/>
      <c r="L1609" s="99"/>
      <c r="M1609" s="99"/>
      <c r="N1609" s="99"/>
      <c r="O1609" s="99"/>
    </row>
    <row r="1610" spans="1:15" ht="12.75">
      <c r="A1610" s="99"/>
      <c r="B1610" s="99"/>
      <c r="C1610" s="99"/>
      <c r="D1610" s="99"/>
      <c r="E1610" s="99"/>
      <c r="F1610" s="99"/>
      <c r="G1610" s="99"/>
      <c r="H1610" s="99"/>
      <c r="I1610" s="99"/>
      <c r="J1610" s="99"/>
      <c r="K1610" s="99"/>
      <c r="L1610" s="99"/>
      <c r="M1610" s="99"/>
      <c r="N1610" s="99"/>
      <c r="O1610" s="99"/>
    </row>
    <row r="1611" spans="1:15" ht="12.75">
      <c r="A1611" s="99"/>
      <c r="B1611" s="99"/>
      <c r="C1611" s="99"/>
      <c r="D1611" s="99"/>
      <c r="E1611" s="99"/>
      <c r="F1611" s="99"/>
      <c r="G1611" s="99"/>
      <c r="H1611" s="99"/>
      <c r="I1611" s="99"/>
      <c r="J1611" s="99"/>
      <c r="K1611" s="99"/>
      <c r="L1611" s="99"/>
      <c r="M1611" s="99"/>
      <c r="N1611" s="99"/>
      <c r="O1611" s="99"/>
    </row>
    <row r="1612" spans="1:15" ht="12.75">
      <c r="A1612" s="99"/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  <c r="M1612" s="99"/>
      <c r="N1612" s="99"/>
      <c r="O1612" s="99"/>
    </row>
    <row r="1625" spans="1:15" ht="12.75">
      <c r="A1625" s="99"/>
      <c r="B1625" s="99"/>
      <c r="C1625" s="99"/>
      <c r="D1625" s="99"/>
      <c r="E1625" s="99"/>
      <c r="F1625" s="98"/>
      <c r="G1625" s="98"/>
      <c r="H1625" s="98"/>
      <c r="I1625" s="98"/>
      <c r="J1625" s="98"/>
      <c r="K1625" s="98"/>
      <c r="L1625" s="98"/>
      <c r="M1625" s="98"/>
      <c r="N1625" s="98"/>
      <c r="O1625" s="98"/>
    </row>
    <row r="1626" ht="12.75">
      <c r="X1626" s="249"/>
    </row>
    <row r="1627" ht="12.75">
      <c r="X1627" s="101"/>
    </row>
    <row r="1628" ht="12.75">
      <c r="X1628" s="107"/>
    </row>
    <row r="1659" ht="12.75">
      <c r="X1659" s="99"/>
    </row>
    <row r="1660" ht="12.75">
      <c r="X1660" s="99"/>
    </row>
    <row r="1661" ht="12.75">
      <c r="X1661" s="99"/>
    </row>
    <row r="1662" ht="12.75">
      <c r="X1662" s="99"/>
    </row>
    <row r="1663" ht="12.75">
      <c r="X1663" s="99"/>
    </row>
    <row r="1664" ht="12.75">
      <c r="X1664" s="99"/>
    </row>
    <row r="1665" ht="12.75">
      <c r="X1665" s="99"/>
    </row>
    <row r="1678" ht="12.75">
      <c r="X1678" s="98"/>
    </row>
    <row r="1693" spans="14:24" ht="12.75">
      <c r="N1693" s="107"/>
      <c r="X1693" s="107"/>
    </row>
    <row r="1694" spans="14:24" ht="12.75">
      <c r="N1694" s="101"/>
      <c r="X1694" s="101"/>
    </row>
    <row r="1695" spans="1:24" ht="12.75">
      <c r="A1695" s="101"/>
      <c r="B1695" s="101"/>
      <c r="C1695" s="101"/>
      <c r="D1695" s="101"/>
      <c r="E1695" s="101"/>
      <c r="F1695" s="236"/>
      <c r="G1695" s="236"/>
      <c r="H1695" s="236"/>
      <c r="I1695" s="236"/>
      <c r="J1695" s="236"/>
      <c r="K1695" s="236"/>
      <c r="L1695" s="236"/>
      <c r="M1695" s="236"/>
      <c r="N1695" s="236"/>
      <c r="O1695" s="236"/>
      <c r="P1695" s="236"/>
      <c r="X1695" s="236"/>
    </row>
    <row r="1696" spans="14:24" ht="12.75">
      <c r="N1696" s="236"/>
      <c r="X1696" s="236"/>
    </row>
    <row r="1697" spans="1:24" ht="12.75">
      <c r="A1697" s="236"/>
      <c r="B1697" s="236"/>
      <c r="C1697" s="236"/>
      <c r="D1697" s="256"/>
      <c r="E1697" s="236"/>
      <c r="F1697" s="236"/>
      <c r="G1697" s="236"/>
      <c r="H1697" s="236"/>
      <c r="I1697" s="236"/>
      <c r="J1697" s="236"/>
      <c r="K1697" s="236"/>
      <c r="L1697" s="236"/>
      <c r="M1697" s="236"/>
      <c r="N1697" s="236"/>
      <c r="O1697" s="236"/>
      <c r="P1697" s="236"/>
      <c r="X1697" s="236"/>
    </row>
    <row r="1698" spans="1:24" ht="12.75">
      <c r="A1698" s="236"/>
      <c r="B1698" s="236"/>
      <c r="C1698" s="236"/>
      <c r="D1698" s="236"/>
      <c r="E1698" s="236"/>
      <c r="F1698" s="107"/>
      <c r="G1698" s="107"/>
      <c r="H1698" s="107"/>
      <c r="I1698" s="107"/>
      <c r="J1698" s="107"/>
      <c r="K1698" s="107"/>
      <c r="L1698" s="107"/>
      <c r="M1698" s="107"/>
      <c r="N1698" s="107"/>
      <c r="O1698" s="107"/>
      <c r="P1698" s="107"/>
      <c r="X1698" s="107"/>
    </row>
    <row r="1699" spans="1:24" ht="12.75">
      <c r="A1699" s="101"/>
      <c r="B1699" s="101"/>
      <c r="C1699" s="101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  <c r="O1699" s="107"/>
      <c r="P1699" s="107"/>
      <c r="X1699" s="120"/>
    </row>
    <row r="1700" spans="1:24" ht="12.75">
      <c r="A1700" s="101"/>
      <c r="B1700" s="101"/>
      <c r="C1700" s="101"/>
      <c r="D1700" s="101"/>
      <c r="E1700" s="101"/>
      <c r="F1700" s="101"/>
      <c r="G1700" s="101"/>
      <c r="H1700" s="101"/>
      <c r="I1700" s="101"/>
      <c r="J1700" s="101"/>
      <c r="K1700" s="101"/>
      <c r="L1700" s="101"/>
      <c r="M1700" s="101"/>
      <c r="N1700" s="120"/>
      <c r="O1700" s="101"/>
      <c r="P1700" s="101"/>
      <c r="X1700" s="257"/>
    </row>
    <row r="1701" spans="1:24" ht="12.75">
      <c r="A1701" s="101"/>
      <c r="B1701" s="101"/>
      <c r="C1701" s="101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  <c r="N1701" s="107"/>
      <c r="O1701" s="101"/>
      <c r="P1701" s="101"/>
      <c r="X1701" s="119"/>
    </row>
    <row r="1702" spans="1:24" ht="12.75">
      <c r="A1702" s="101"/>
      <c r="B1702" s="101"/>
      <c r="C1702" s="101"/>
      <c r="D1702" s="101"/>
      <c r="E1702" s="101"/>
      <c r="F1702" s="101"/>
      <c r="G1702" s="101"/>
      <c r="H1702" s="101"/>
      <c r="I1702" s="101"/>
      <c r="J1702" s="101"/>
      <c r="K1702" s="101"/>
      <c r="L1702" s="101"/>
      <c r="M1702" s="101"/>
      <c r="N1702" s="107"/>
      <c r="O1702" s="101"/>
      <c r="P1702" s="101"/>
      <c r="X1702" s="119"/>
    </row>
    <row r="1703" spans="1:24" ht="12.75">
      <c r="A1703" s="101"/>
      <c r="B1703" s="101"/>
      <c r="C1703" s="101"/>
      <c r="D1703" s="101"/>
      <c r="E1703" s="101"/>
      <c r="F1703" s="101"/>
      <c r="G1703" s="101"/>
      <c r="H1703" s="101"/>
      <c r="I1703" s="101"/>
      <c r="J1703" s="101"/>
      <c r="K1703" s="101"/>
      <c r="L1703" s="101"/>
      <c r="M1703" s="101"/>
      <c r="N1703" s="107"/>
      <c r="O1703" s="101"/>
      <c r="P1703" s="101"/>
      <c r="X1703" s="119"/>
    </row>
    <row r="1704" spans="1:24" ht="12.75">
      <c r="A1704" s="245"/>
      <c r="B1704" s="245"/>
      <c r="C1704" s="245"/>
      <c r="D1704" s="257"/>
      <c r="E1704" s="101"/>
      <c r="F1704" s="101"/>
      <c r="G1704" s="101"/>
      <c r="H1704" s="101"/>
      <c r="I1704" s="101"/>
      <c r="J1704" s="101"/>
      <c r="K1704" s="101"/>
      <c r="L1704" s="101"/>
      <c r="M1704" s="101"/>
      <c r="N1704" s="107"/>
      <c r="O1704" s="101"/>
      <c r="P1704" s="101"/>
      <c r="X1704" s="119"/>
    </row>
    <row r="1705" spans="1:24" ht="12.75">
      <c r="A1705" s="245"/>
      <c r="B1705" s="245"/>
      <c r="C1705" s="245"/>
      <c r="D1705" s="257"/>
      <c r="E1705" s="101"/>
      <c r="F1705" s="101"/>
      <c r="G1705" s="101"/>
      <c r="H1705" s="101"/>
      <c r="I1705" s="101"/>
      <c r="J1705" s="101"/>
      <c r="K1705" s="101"/>
      <c r="L1705" s="101"/>
      <c r="M1705" s="101"/>
      <c r="N1705" s="107"/>
      <c r="O1705" s="101"/>
      <c r="P1705" s="101"/>
      <c r="X1705" s="119"/>
    </row>
    <row r="1706" spans="1:24" ht="12.75">
      <c r="A1706" s="245"/>
      <c r="B1706" s="245"/>
      <c r="C1706" s="245"/>
      <c r="D1706" s="257"/>
      <c r="E1706" s="101"/>
      <c r="F1706" s="101"/>
      <c r="G1706" s="101"/>
      <c r="H1706" s="101"/>
      <c r="I1706" s="101"/>
      <c r="J1706" s="101"/>
      <c r="K1706" s="101"/>
      <c r="L1706" s="101"/>
      <c r="M1706" s="101"/>
      <c r="N1706" s="107"/>
      <c r="O1706" s="101"/>
      <c r="P1706" s="101"/>
      <c r="X1706" s="119"/>
    </row>
    <row r="1707" spans="1:24" ht="12.75">
      <c r="A1707" s="245"/>
      <c r="B1707" s="245"/>
      <c r="C1707" s="245"/>
      <c r="D1707" s="257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7"/>
      <c r="O1707" s="101"/>
      <c r="P1707" s="101"/>
      <c r="X1707" s="119"/>
    </row>
    <row r="1708" spans="1:24" ht="12.75">
      <c r="A1708" s="245"/>
      <c r="B1708" s="245"/>
      <c r="C1708" s="245"/>
      <c r="D1708" s="257"/>
      <c r="E1708" s="101"/>
      <c r="F1708" s="101"/>
      <c r="G1708" s="101"/>
      <c r="H1708" s="101"/>
      <c r="I1708" s="101"/>
      <c r="J1708" s="101"/>
      <c r="K1708" s="101"/>
      <c r="L1708" s="101"/>
      <c r="M1708" s="101"/>
      <c r="N1708" s="107"/>
      <c r="O1708" s="101"/>
      <c r="P1708" s="101"/>
      <c r="X1708" s="119"/>
    </row>
    <row r="1709" spans="1:24" ht="12.75">
      <c r="A1709" s="245"/>
      <c r="B1709" s="245"/>
      <c r="C1709" s="245"/>
      <c r="D1709" s="257"/>
      <c r="E1709" s="101"/>
      <c r="F1709" s="101"/>
      <c r="G1709" s="101"/>
      <c r="H1709" s="101"/>
      <c r="I1709" s="101"/>
      <c r="J1709" s="101"/>
      <c r="K1709" s="101"/>
      <c r="L1709" s="101"/>
      <c r="M1709" s="101"/>
      <c r="N1709" s="107"/>
      <c r="O1709" s="101"/>
      <c r="P1709" s="101"/>
      <c r="X1709" s="119"/>
    </row>
    <row r="1710" spans="1:24" ht="12.75">
      <c r="A1710" s="245"/>
      <c r="B1710" s="245"/>
      <c r="C1710" s="245"/>
      <c r="D1710" s="257"/>
      <c r="E1710" s="101"/>
      <c r="F1710" s="101"/>
      <c r="G1710" s="101"/>
      <c r="H1710" s="101"/>
      <c r="I1710" s="101"/>
      <c r="J1710" s="101"/>
      <c r="K1710" s="101"/>
      <c r="L1710" s="101"/>
      <c r="M1710" s="101"/>
      <c r="N1710" s="101"/>
      <c r="O1710" s="101"/>
      <c r="P1710" s="101"/>
      <c r="X1710" s="119"/>
    </row>
    <row r="1711" spans="1:24" ht="12.75">
      <c r="A1711" s="245"/>
      <c r="B1711" s="245"/>
      <c r="C1711" s="245"/>
      <c r="D1711" s="257"/>
      <c r="E1711" s="101"/>
      <c r="F1711" s="101"/>
      <c r="G1711" s="101"/>
      <c r="H1711" s="101"/>
      <c r="I1711" s="101"/>
      <c r="J1711" s="101"/>
      <c r="K1711" s="101"/>
      <c r="L1711" s="101"/>
      <c r="M1711" s="101"/>
      <c r="N1711" s="101"/>
      <c r="O1711" s="101"/>
      <c r="P1711" s="101"/>
      <c r="X1711" s="101"/>
    </row>
    <row r="1712" spans="1:24" ht="12.75">
      <c r="A1712" s="245"/>
      <c r="B1712" s="245"/>
      <c r="C1712" s="245"/>
      <c r="D1712" s="257"/>
      <c r="E1712" s="101"/>
      <c r="F1712" s="101"/>
      <c r="G1712" s="101"/>
      <c r="H1712" s="101"/>
      <c r="I1712" s="101"/>
      <c r="J1712" s="101"/>
      <c r="K1712" s="101"/>
      <c r="L1712" s="101"/>
      <c r="M1712" s="101"/>
      <c r="N1712" s="101"/>
      <c r="O1712" s="101"/>
      <c r="P1712" s="101"/>
      <c r="X1712" s="140"/>
    </row>
    <row r="1713" spans="1:24" ht="12.75">
      <c r="A1713" s="245"/>
      <c r="B1713" s="245"/>
      <c r="C1713" s="245"/>
      <c r="D1713" s="257"/>
      <c r="E1713" s="101"/>
      <c r="F1713" s="101"/>
      <c r="G1713" s="101"/>
      <c r="H1713" s="101"/>
      <c r="I1713" s="101"/>
      <c r="J1713" s="101"/>
      <c r="K1713" s="101"/>
      <c r="L1713" s="101"/>
      <c r="M1713" s="101"/>
      <c r="N1713" s="101"/>
      <c r="O1713" s="101"/>
      <c r="P1713" s="101"/>
      <c r="X1713" s="101"/>
    </row>
    <row r="1714" spans="1:24" ht="12.75">
      <c r="A1714" s="245"/>
      <c r="B1714" s="245"/>
      <c r="C1714" s="245"/>
      <c r="D1714" s="257"/>
      <c r="E1714" s="101"/>
      <c r="F1714" s="101"/>
      <c r="G1714" s="101"/>
      <c r="H1714" s="101"/>
      <c r="I1714" s="101"/>
      <c r="J1714" s="101"/>
      <c r="K1714" s="101"/>
      <c r="L1714" s="101"/>
      <c r="M1714" s="101"/>
      <c r="N1714" s="101"/>
      <c r="O1714" s="101"/>
      <c r="P1714" s="101"/>
      <c r="X1714" s="101"/>
    </row>
    <row r="1715" spans="1:24" ht="12.75">
      <c r="A1715" s="245"/>
      <c r="B1715" s="245"/>
      <c r="C1715" s="245"/>
      <c r="D1715" s="257"/>
      <c r="E1715" s="101"/>
      <c r="F1715" s="101"/>
      <c r="G1715" s="101"/>
      <c r="H1715" s="101"/>
      <c r="I1715" s="101"/>
      <c r="J1715" s="101"/>
      <c r="K1715" s="101"/>
      <c r="L1715" s="101"/>
      <c r="M1715" s="101"/>
      <c r="N1715" s="101"/>
      <c r="O1715" s="101"/>
      <c r="P1715" s="101"/>
      <c r="X1715" s="101"/>
    </row>
    <row r="1716" spans="1:24" ht="12.75">
      <c r="A1716" s="245"/>
      <c r="B1716" s="245"/>
      <c r="C1716" s="245"/>
      <c r="D1716" s="257"/>
      <c r="E1716" s="101"/>
      <c r="F1716" s="101"/>
      <c r="G1716" s="101"/>
      <c r="H1716" s="101"/>
      <c r="I1716" s="101"/>
      <c r="J1716" s="101"/>
      <c r="K1716" s="101"/>
      <c r="L1716" s="101"/>
      <c r="M1716" s="101"/>
      <c r="N1716" s="101"/>
      <c r="O1716" s="101"/>
      <c r="P1716" s="101"/>
      <c r="X1716" s="101"/>
    </row>
    <row r="1717" spans="1:24" ht="12.75">
      <c r="A1717" s="245"/>
      <c r="B1717" s="245"/>
      <c r="C1717" s="245"/>
      <c r="D1717" s="257"/>
      <c r="E1717" s="101"/>
      <c r="F1717" s="101"/>
      <c r="G1717" s="101"/>
      <c r="H1717" s="101"/>
      <c r="I1717" s="101"/>
      <c r="J1717" s="101"/>
      <c r="K1717" s="101"/>
      <c r="L1717" s="101"/>
      <c r="M1717" s="101"/>
      <c r="N1717" s="101"/>
      <c r="O1717" s="101"/>
      <c r="P1717" s="101"/>
      <c r="X1717" s="101"/>
    </row>
    <row r="1718" spans="1:24" ht="12.75">
      <c r="A1718" s="245"/>
      <c r="B1718" s="245"/>
      <c r="C1718" s="245"/>
      <c r="D1718" s="257"/>
      <c r="E1718" s="101"/>
      <c r="F1718" s="101"/>
      <c r="G1718" s="101"/>
      <c r="H1718" s="101"/>
      <c r="I1718" s="101"/>
      <c r="J1718" s="101"/>
      <c r="K1718" s="101"/>
      <c r="L1718" s="101"/>
      <c r="M1718" s="101"/>
      <c r="N1718" s="101"/>
      <c r="O1718" s="101"/>
      <c r="P1718" s="101"/>
      <c r="X1718" s="101"/>
    </row>
    <row r="1719" spans="1:24" ht="12.75">
      <c r="A1719" s="302"/>
      <c r="B1719" s="302"/>
      <c r="C1719" s="302"/>
      <c r="D1719" s="257"/>
      <c r="E1719" s="101"/>
      <c r="F1719" s="101"/>
      <c r="G1719" s="101"/>
      <c r="H1719" s="101"/>
      <c r="I1719" s="101"/>
      <c r="J1719" s="101"/>
      <c r="K1719" s="101"/>
      <c r="L1719" s="101"/>
      <c r="M1719" s="101"/>
      <c r="N1719" s="101"/>
      <c r="O1719" s="101"/>
      <c r="P1719" s="101"/>
      <c r="X1719" s="101"/>
    </row>
    <row r="1720" spans="1:24" ht="12.75">
      <c r="A1720" s="245"/>
      <c r="B1720" s="245"/>
      <c r="C1720" s="245"/>
      <c r="D1720" s="257"/>
      <c r="E1720" s="101"/>
      <c r="F1720" s="101"/>
      <c r="G1720" s="101"/>
      <c r="H1720" s="101"/>
      <c r="I1720" s="101"/>
      <c r="J1720" s="101"/>
      <c r="K1720" s="101"/>
      <c r="L1720" s="101"/>
      <c r="M1720" s="101"/>
      <c r="N1720" s="101"/>
      <c r="O1720" s="101"/>
      <c r="P1720" s="101"/>
      <c r="X1720" s="101"/>
    </row>
    <row r="1721" spans="1:24" ht="12.75">
      <c r="A1721" s="245"/>
      <c r="B1721" s="245"/>
      <c r="C1721" s="245"/>
      <c r="D1721" s="257"/>
      <c r="E1721" s="101"/>
      <c r="F1721" s="101"/>
      <c r="G1721" s="101"/>
      <c r="H1721" s="101"/>
      <c r="I1721" s="101"/>
      <c r="J1721" s="101"/>
      <c r="K1721" s="101"/>
      <c r="L1721" s="101"/>
      <c r="M1721" s="101"/>
      <c r="N1721" s="101"/>
      <c r="O1721" s="101"/>
      <c r="P1721" s="101"/>
      <c r="X1721" s="101"/>
    </row>
    <row r="1722" spans="1:24" ht="12.75">
      <c r="A1722" s="302"/>
      <c r="B1722" s="302"/>
      <c r="C1722" s="302"/>
      <c r="D1722" s="257"/>
      <c r="E1722" s="101"/>
      <c r="F1722" s="101"/>
      <c r="G1722" s="101"/>
      <c r="H1722" s="101"/>
      <c r="I1722" s="101"/>
      <c r="J1722" s="101"/>
      <c r="K1722" s="101"/>
      <c r="L1722" s="101"/>
      <c r="M1722" s="101"/>
      <c r="N1722" s="101"/>
      <c r="O1722" s="101"/>
      <c r="P1722" s="101"/>
      <c r="X1722" s="101"/>
    </row>
    <row r="1723" spans="1:24" ht="12.75">
      <c r="A1723" s="101"/>
      <c r="B1723" s="101"/>
      <c r="C1723" s="101"/>
      <c r="D1723" s="257"/>
      <c r="E1723" s="101"/>
      <c r="F1723" s="101"/>
      <c r="G1723" s="101"/>
      <c r="H1723" s="101"/>
      <c r="I1723" s="101"/>
      <c r="J1723" s="101"/>
      <c r="K1723" s="101"/>
      <c r="L1723" s="101"/>
      <c r="M1723" s="101"/>
      <c r="N1723" s="101"/>
      <c r="O1723" s="101"/>
      <c r="P1723" s="101"/>
      <c r="X1723" s="101"/>
    </row>
    <row r="1724" spans="1:24" ht="12.75">
      <c r="A1724" s="301"/>
      <c r="B1724" s="301"/>
      <c r="C1724" s="301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 s="101"/>
      <c r="O1724" s="101"/>
      <c r="P1724" s="101"/>
      <c r="X1724" s="101"/>
    </row>
    <row r="1725" spans="1:24" ht="12.75">
      <c r="A1725" s="301"/>
      <c r="B1725" s="301"/>
      <c r="C1725" s="301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  <c r="N1725" s="101"/>
      <c r="O1725" s="101"/>
      <c r="P1725" s="101"/>
      <c r="X1725" s="101"/>
    </row>
    <row r="1726" spans="1:24" ht="12.75">
      <c r="A1726" s="301"/>
      <c r="B1726" s="301"/>
      <c r="C1726" s="3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X1726" s="101"/>
    </row>
    <row r="1727" spans="1:24" ht="12.75">
      <c r="A1727" s="301"/>
      <c r="B1727" s="301"/>
      <c r="C1727" s="301"/>
      <c r="D1727" s="101"/>
      <c r="E1727" s="101"/>
      <c r="F1727" s="101"/>
      <c r="G1727" s="101"/>
      <c r="H1727" s="101"/>
      <c r="I1727" s="101"/>
      <c r="J1727" s="101"/>
      <c r="K1727" s="101"/>
      <c r="L1727" s="101"/>
      <c r="M1727" s="101"/>
      <c r="N1727" s="101"/>
      <c r="O1727" s="101"/>
      <c r="P1727" s="101"/>
      <c r="X1727" s="101"/>
    </row>
    <row r="1728" spans="1:24" ht="12.75">
      <c r="A1728" s="301"/>
      <c r="B1728" s="301"/>
      <c r="C1728" s="301"/>
      <c r="D1728" s="101"/>
      <c r="E1728" s="101"/>
      <c r="F1728" s="101"/>
      <c r="G1728" s="101"/>
      <c r="H1728" s="101"/>
      <c r="I1728" s="101"/>
      <c r="J1728" s="101"/>
      <c r="K1728" s="101"/>
      <c r="L1728" s="101"/>
      <c r="M1728" s="101"/>
      <c r="N1728" s="101"/>
      <c r="X1728" s="101"/>
    </row>
    <row r="1729" spans="1:24" ht="12.75">
      <c r="A1729" s="301"/>
      <c r="B1729" s="301"/>
      <c r="C1729" s="301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 s="101"/>
      <c r="X1729" s="101"/>
    </row>
    <row r="1730" spans="1:24" ht="12.75">
      <c r="A1730" s="301"/>
      <c r="B1730" s="301"/>
      <c r="C1730" s="301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 s="101"/>
      <c r="X1730" s="101"/>
    </row>
    <row r="1731" spans="1:24" ht="12.75">
      <c r="A1731" s="301"/>
      <c r="B1731" s="301"/>
      <c r="C1731" s="301"/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  <c r="N1731" s="101"/>
      <c r="X1731" s="101"/>
    </row>
    <row r="1732" spans="1:19" ht="12.75">
      <c r="A1732" s="101"/>
      <c r="B1732" s="101"/>
      <c r="C1732" s="101"/>
      <c r="D1732" s="101"/>
      <c r="E1732" s="101"/>
      <c r="F1732" s="101"/>
      <c r="G1732" s="101"/>
      <c r="H1732" s="101"/>
      <c r="I1732" s="101"/>
      <c r="J1732" s="101"/>
      <c r="K1732" s="101"/>
      <c r="L1732" s="101"/>
      <c r="O1732" s="101"/>
      <c r="P1732" s="101"/>
      <c r="Q1732" s="101"/>
      <c r="R1732" s="101"/>
      <c r="S1732" s="101"/>
    </row>
    <row r="1733" spans="1:19" ht="12.75">
      <c r="A1733" s="101"/>
      <c r="B1733" s="101"/>
      <c r="C1733" s="101"/>
      <c r="D1733" s="101"/>
      <c r="E1733" s="101"/>
      <c r="F1733" s="101"/>
      <c r="G1733" s="101"/>
      <c r="H1733" s="101"/>
      <c r="I1733" s="101"/>
      <c r="J1733" s="101"/>
      <c r="K1733" s="101"/>
      <c r="L1733" s="101"/>
      <c r="O1733" s="101"/>
      <c r="P1733" s="101"/>
      <c r="Q1733" s="101"/>
      <c r="R1733" s="101"/>
      <c r="S1733" s="101"/>
    </row>
    <row r="1734" spans="1:19" ht="12.75">
      <c r="A1734" s="101"/>
      <c r="B1734" s="101"/>
      <c r="C1734" s="101"/>
      <c r="D1734" s="101"/>
      <c r="E1734" s="101"/>
      <c r="F1734" s="101"/>
      <c r="G1734" s="101"/>
      <c r="H1734" s="101"/>
      <c r="I1734" s="101"/>
      <c r="J1734" s="101"/>
      <c r="K1734" s="101"/>
      <c r="L1734" s="101"/>
      <c r="O1734" s="101"/>
      <c r="P1734" s="101"/>
      <c r="Q1734" s="101"/>
      <c r="R1734" s="101"/>
      <c r="S1734" s="101"/>
    </row>
    <row r="1735" spans="1:19" ht="12.75">
      <c r="A1735" s="101"/>
      <c r="B1735" s="101"/>
      <c r="C1735" s="101"/>
      <c r="D1735" s="101"/>
      <c r="E1735" s="101"/>
      <c r="F1735" s="101"/>
      <c r="G1735" s="101"/>
      <c r="H1735" s="101"/>
      <c r="I1735" s="101"/>
      <c r="J1735" s="101"/>
      <c r="K1735" s="101"/>
      <c r="L1735" s="101"/>
      <c r="O1735" s="101"/>
      <c r="P1735" s="101"/>
      <c r="Q1735" s="101"/>
      <c r="R1735" s="101"/>
      <c r="S1735" s="101"/>
    </row>
    <row r="1736" spans="1:19" ht="12.75">
      <c r="A1736" s="101"/>
      <c r="B1736" s="101"/>
      <c r="C1736" s="101"/>
      <c r="D1736" s="101"/>
      <c r="E1736" s="101"/>
      <c r="F1736" s="101"/>
      <c r="G1736" s="101"/>
      <c r="H1736" s="101"/>
      <c r="I1736" s="101"/>
      <c r="J1736" s="101"/>
      <c r="K1736" s="101"/>
      <c r="L1736" s="101"/>
      <c r="O1736" s="101"/>
      <c r="P1736" s="101"/>
      <c r="Q1736" s="101"/>
      <c r="R1736" s="101"/>
      <c r="S1736" s="101"/>
    </row>
    <row r="1737" spans="1:20" ht="12.75">
      <c r="A1737" s="101"/>
      <c r="B1737" s="101"/>
      <c r="C1737" s="101"/>
      <c r="D1737" s="101"/>
      <c r="E1737" s="101"/>
      <c r="F1737" s="101"/>
      <c r="G1737" s="101"/>
      <c r="H1737" s="101"/>
      <c r="I1737" s="101"/>
      <c r="J1737" s="101"/>
      <c r="K1737" s="101"/>
      <c r="L1737" s="101"/>
      <c r="O1737" s="101"/>
      <c r="Q1737" s="101"/>
      <c r="R1737" s="101"/>
      <c r="S1737" s="101"/>
      <c r="T1737" s="101"/>
    </row>
    <row r="1738" spans="1:20" ht="12.75">
      <c r="A1738" s="101"/>
      <c r="B1738" s="101"/>
      <c r="C1738" s="101"/>
      <c r="D1738" s="101"/>
      <c r="E1738" s="101"/>
      <c r="F1738" s="101"/>
      <c r="G1738" s="101"/>
      <c r="H1738" s="101"/>
      <c r="I1738" s="101"/>
      <c r="J1738" s="101"/>
      <c r="K1738" s="101"/>
      <c r="L1738" s="101"/>
      <c r="O1738" s="101"/>
      <c r="Q1738" s="101"/>
      <c r="R1738" s="101"/>
      <c r="S1738" s="101"/>
      <c r="T1738" s="101"/>
    </row>
    <row r="1739" spans="1:20" ht="12.75">
      <c r="A1739" s="101"/>
      <c r="B1739" s="101"/>
      <c r="C1739" s="101"/>
      <c r="D1739" s="101"/>
      <c r="E1739" s="101"/>
      <c r="F1739" s="101"/>
      <c r="G1739" s="101"/>
      <c r="H1739" s="101"/>
      <c r="I1739" s="101"/>
      <c r="J1739" s="101"/>
      <c r="K1739" s="101"/>
      <c r="L1739" s="101"/>
      <c r="O1739" s="101"/>
      <c r="Q1739" s="101"/>
      <c r="R1739" s="101"/>
      <c r="S1739" s="101"/>
      <c r="T1739" s="101"/>
    </row>
    <row r="1740" spans="1:20" ht="12.75">
      <c r="A1740" s="101"/>
      <c r="B1740" s="101"/>
      <c r="C1740" s="101"/>
      <c r="D1740" s="101"/>
      <c r="E1740" s="101"/>
      <c r="F1740" s="101"/>
      <c r="G1740" s="101"/>
      <c r="H1740" s="101"/>
      <c r="I1740" s="101"/>
      <c r="J1740" s="101"/>
      <c r="K1740" s="101"/>
      <c r="L1740" s="101"/>
      <c r="O1740" s="101"/>
      <c r="Q1740" s="101"/>
      <c r="R1740" s="101"/>
      <c r="S1740" s="101"/>
      <c r="T1740" s="101"/>
    </row>
    <row r="1741" spans="1:20" ht="12.75">
      <c r="A1741" s="101"/>
      <c r="B1741" s="101"/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O1741" s="101"/>
      <c r="Q1741" s="101"/>
      <c r="R1741" s="101"/>
      <c r="S1741" s="101"/>
      <c r="T1741" s="101"/>
    </row>
    <row r="1742" spans="1:20" ht="12.75">
      <c r="A1742" s="101"/>
      <c r="B1742" s="101"/>
      <c r="C1742" s="101"/>
      <c r="D1742" s="101"/>
      <c r="E1742" s="101"/>
      <c r="F1742" s="101"/>
      <c r="G1742" s="101"/>
      <c r="H1742" s="101"/>
      <c r="I1742" s="101"/>
      <c r="J1742" s="101"/>
      <c r="K1742" s="101"/>
      <c r="L1742" s="101"/>
      <c r="O1742" s="101"/>
      <c r="Q1742" s="101"/>
      <c r="R1742" s="101"/>
      <c r="S1742" s="101"/>
      <c r="T1742" s="101"/>
    </row>
    <row r="1743" spans="1:20" ht="12.75">
      <c r="A1743" s="101"/>
      <c r="B1743" s="101"/>
      <c r="C1743" s="101"/>
      <c r="D1743" s="101"/>
      <c r="E1743" s="101"/>
      <c r="F1743" s="101"/>
      <c r="G1743" s="101"/>
      <c r="H1743" s="101"/>
      <c r="I1743" s="101"/>
      <c r="J1743" s="101"/>
      <c r="K1743" s="101"/>
      <c r="L1743" s="101"/>
      <c r="O1743" s="101"/>
      <c r="Q1743" s="101"/>
      <c r="R1743" s="101"/>
      <c r="S1743" s="101"/>
      <c r="T1743" s="101"/>
    </row>
    <row r="1744" spans="1:20" ht="12.75">
      <c r="A1744" s="101"/>
      <c r="B1744" s="101"/>
      <c r="C1744" s="101"/>
      <c r="D1744" s="101"/>
      <c r="E1744" s="101"/>
      <c r="F1744" s="101"/>
      <c r="G1744" s="101"/>
      <c r="H1744" s="101"/>
      <c r="I1744" s="101"/>
      <c r="J1744" s="101"/>
      <c r="K1744" s="101"/>
      <c r="L1744" s="101"/>
      <c r="O1744" s="101"/>
      <c r="Q1744" s="101"/>
      <c r="R1744" s="101"/>
      <c r="S1744" s="101"/>
      <c r="T1744" s="101"/>
    </row>
    <row r="1745" spans="1:20" ht="12.75">
      <c r="A1745" s="101"/>
      <c r="B1745" s="101"/>
      <c r="C1745" s="101"/>
      <c r="D1745" s="101"/>
      <c r="E1745" s="101"/>
      <c r="F1745" s="101"/>
      <c r="G1745" s="101"/>
      <c r="H1745" s="101"/>
      <c r="I1745" s="101"/>
      <c r="J1745" s="101"/>
      <c r="K1745" s="101"/>
      <c r="L1745" s="101"/>
      <c r="O1745" s="101"/>
      <c r="Q1745" s="101"/>
      <c r="R1745" s="101"/>
      <c r="S1745" s="101"/>
      <c r="T1745" s="101"/>
    </row>
    <row r="1746" spans="1:20" ht="12.75">
      <c r="A1746" s="101"/>
      <c r="B1746" s="101"/>
      <c r="C1746" s="101"/>
      <c r="D1746" s="101"/>
      <c r="E1746" s="101"/>
      <c r="F1746" s="101"/>
      <c r="G1746" s="101"/>
      <c r="H1746" s="101"/>
      <c r="I1746" s="101"/>
      <c r="J1746" s="101"/>
      <c r="K1746" s="101"/>
      <c r="L1746" s="101"/>
      <c r="O1746" s="101"/>
      <c r="Q1746" s="101"/>
      <c r="R1746" s="101"/>
      <c r="S1746" s="101"/>
      <c r="T1746" s="101"/>
    </row>
    <row r="1747" spans="1:20" ht="12.75">
      <c r="A1747" s="101"/>
      <c r="B1747" s="101"/>
      <c r="C1747" s="101"/>
      <c r="D1747" s="101"/>
      <c r="E1747" s="101"/>
      <c r="F1747" s="101"/>
      <c r="G1747" s="101"/>
      <c r="H1747" s="101"/>
      <c r="I1747" s="101"/>
      <c r="J1747" s="101"/>
      <c r="K1747" s="101"/>
      <c r="L1747" s="101"/>
      <c r="O1747" s="101"/>
      <c r="Q1747" s="101"/>
      <c r="R1747" s="101"/>
      <c r="S1747" s="101"/>
      <c r="T1747" s="101"/>
    </row>
    <row r="1748" spans="1:20" ht="12.75">
      <c r="A1748" s="101"/>
      <c r="B1748" s="101"/>
      <c r="C1748" s="101"/>
      <c r="D1748" s="101"/>
      <c r="E1748" s="101"/>
      <c r="F1748" s="101"/>
      <c r="G1748" s="101"/>
      <c r="H1748" s="101"/>
      <c r="I1748" s="101"/>
      <c r="J1748" s="101"/>
      <c r="K1748" s="101"/>
      <c r="L1748" s="101"/>
      <c r="O1748" s="101"/>
      <c r="Q1748" s="101"/>
      <c r="R1748" s="101"/>
      <c r="S1748" s="101"/>
      <c r="T1748" s="101"/>
    </row>
    <row r="1749" spans="1:20" ht="12.75">
      <c r="A1749" s="101"/>
      <c r="B1749" s="101"/>
      <c r="C1749" s="101"/>
      <c r="D1749" s="101"/>
      <c r="E1749" s="101"/>
      <c r="F1749" s="101"/>
      <c r="G1749" s="101"/>
      <c r="H1749" s="101"/>
      <c r="I1749" s="101"/>
      <c r="J1749" s="101"/>
      <c r="K1749" s="101"/>
      <c r="L1749" s="101"/>
      <c r="O1749" s="101"/>
      <c r="Q1749" s="101"/>
      <c r="R1749" s="101"/>
      <c r="S1749" s="101"/>
      <c r="T1749" s="101"/>
    </row>
    <row r="1750" spans="1:20" ht="12.75">
      <c r="A1750" s="101"/>
      <c r="B1750" s="101"/>
      <c r="C1750" s="101"/>
      <c r="D1750" s="101"/>
      <c r="E1750" s="101"/>
      <c r="F1750" s="101"/>
      <c r="G1750" s="101"/>
      <c r="H1750" s="101"/>
      <c r="I1750" s="101"/>
      <c r="J1750" s="101"/>
      <c r="K1750" s="101"/>
      <c r="L1750" s="101"/>
      <c r="O1750" s="101"/>
      <c r="Q1750" s="101"/>
      <c r="R1750" s="101"/>
      <c r="S1750" s="101"/>
      <c r="T1750" s="101"/>
    </row>
    <row r="1751" spans="1:20" ht="12.75">
      <c r="A1751" s="101"/>
      <c r="B1751" s="101"/>
      <c r="C1751" s="101"/>
      <c r="D1751" s="101"/>
      <c r="E1751" s="101"/>
      <c r="F1751" s="101"/>
      <c r="G1751" s="101"/>
      <c r="H1751" s="101"/>
      <c r="I1751" s="101"/>
      <c r="J1751" s="101"/>
      <c r="K1751" s="101"/>
      <c r="L1751" s="101"/>
      <c r="O1751" s="101"/>
      <c r="Q1751" s="101"/>
      <c r="R1751" s="101"/>
      <c r="S1751" s="101"/>
      <c r="T1751" s="101"/>
    </row>
    <row r="1752" spans="1:20" ht="12.75">
      <c r="A1752" s="101"/>
      <c r="B1752" s="101"/>
      <c r="C1752" s="101"/>
      <c r="D1752" s="101"/>
      <c r="E1752" s="101"/>
      <c r="F1752" s="101"/>
      <c r="G1752" s="101"/>
      <c r="H1752" s="101"/>
      <c r="I1752" s="101"/>
      <c r="J1752" s="101"/>
      <c r="K1752" s="101"/>
      <c r="L1752" s="101"/>
      <c r="O1752" s="101"/>
      <c r="Q1752" s="101"/>
      <c r="R1752" s="101"/>
      <c r="S1752" s="101"/>
      <c r="T1752" s="101"/>
    </row>
    <row r="1753" spans="1:20" ht="12.75">
      <c r="A1753" s="101"/>
      <c r="B1753" s="101"/>
      <c r="C1753" s="101"/>
      <c r="D1753" s="101"/>
      <c r="E1753" s="101"/>
      <c r="F1753" s="101"/>
      <c r="G1753" s="101"/>
      <c r="H1753" s="101"/>
      <c r="I1753" s="101"/>
      <c r="J1753" s="101"/>
      <c r="K1753" s="101"/>
      <c r="L1753" s="101"/>
      <c r="O1753" s="101"/>
      <c r="Q1753" s="101"/>
      <c r="R1753" s="101"/>
      <c r="S1753" s="101"/>
      <c r="T1753" s="101"/>
    </row>
    <row r="1754" spans="1:20" ht="12.75">
      <c r="A1754" s="101"/>
      <c r="B1754" s="101"/>
      <c r="C1754" s="101"/>
      <c r="D1754" s="101"/>
      <c r="E1754" s="101"/>
      <c r="F1754" s="101"/>
      <c r="G1754" s="101"/>
      <c r="H1754" s="101"/>
      <c r="I1754" s="101"/>
      <c r="J1754" s="101"/>
      <c r="K1754" s="101"/>
      <c r="L1754" s="101"/>
      <c r="O1754" s="101"/>
      <c r="Q1754" s="101"/>
      <c r="R1754" s="101"/>
      <c r="S1754" s="101"/>
      <c r="T1754" s="101"/>
    </row>
    <row r="1755" spans="1:20" ht="12.75">
      <c r="A1755" s="101"/>
      <c r="B1755" s="101"/>
      <c r="C1755" s="101"/>
      <c r="D1755" s="101"/>
      <c r="E1755" s="101"/>
      <c r="F1755" s="101"/>
      <c r="G1755" s="101"/>
      <c r="H1755" s="101"/>
      <c r="I1755" s="101"/>
      <c r="J1755" s="101"/>
      <c r="K1755" s="101"/>
      <c r="L1755" s="101"/>
      <c r="O1755" s="101"/>
      <c r="Q1755" s="101"/>
      <c r="R1755" s="101"/>
      <c r="S1755" s="101"/>
      <c r="T1755" s="101"/>
    </row>
    <row r="1756" spans="1:20" ht="12.75">
      <c r="A1756" s="101"/>
      <c r="B1756" s="101"/>
      <c r="C1756" s="101"/>
      <c r="D1756" s="101"/>
      <c r="E1756" s="101"/>
      <c r="F1756" s="101"/>
      <c r="G1756" s="101"/>
      <c r="H1756" s="101"/>
      <c r="I1756" s="101"/>
      <c r="J1756" s="101"/>
      <c r="K1756" s="101"/>
      <c r="L1756" s="101"/>
      <c r="O1756" s="101"/>
      <c r="Q1756" s="101"/>
      <c r="R1756" s="101"/>
      <c r="S1756" s="101"/>
      <c r="T1756" s="101"/>
    </row>
    <row r="1757" spans="1:20" ht="12.75">
      <c r="A1757" s="101"/>
      <c r="B1757" s="101"/>
      <c r="C1757" s="101"/>
      <c r="D1757" s="101"/>
      <c r="E1757" s="101"/>
      <c r="F1757" s="101"/>
      <c r="G1757" s="101"/>
      <c r="H1757" s="101"/>
      <c r="I1757" s="101"/>
      <c r="J1757" s="101"/>
      <c r="K1757" s="101"/>
      <c r="L1757" s="101"/>
      <c r="O1757" s="101"/>
      <c r="Q1757" s="101"/>
      <c r="R1757" s="101"/>
      <c r="S1757" s="101"/>
      <c r="T1757" s="101"/>
    </row>
    <row r="1758" spans="1:20" ht="12.75">
      <c r="A1758" s="101"/>
      <c r="B1758" s="101"/>
      <c r="C1758" s="101"/>
      <c r="D1758" s="101"/>
      <c r="E1758" s="101"/>
      <c r="F1758" s="101"/>
      <c r="G1758" s="101"/>
      <c r="H1758" s="101"/>
      <c r="I1758" s="101"/>
      <c r="J1758" s="101"/>
      <c r="K1758" s="101"/>
      <c r="L1758" s="101"/>
      <c r="O1758" s="101"/>
      <c r="Q1758" s="101"/>
      <c r="R1758" s="101"/>
      <c r="S1758" s="101"/>
      <c r="T1758" s="101"/>
    </row>
    <row r="1759" spans="1:20" ht="12.75">
      <c r="A1759" s="101"/>
      <c r="B1759" s="101"/>
      <c r="C1759" s="101"/>
      <c r="D1759" s="101"/>
      <c r="E1759" s="101"/>
      <c r="F1759" s="101"/>
      <c r="G1759" s="101"/>
      <c r="H1759" s="101"/>
      <c r="I1759" s="101"/>
      <c r="J1759" s="101"/>
      <c r="K1759" s="101"/>
      <c r="L1759" s="101"/>
      <c r="O1759" s="101"/>
      <c r="Q1759" s="101"/>
      <c r="R1759" s="101"/>
      <c r="S1759" s="101"/>
      <c r="T1759" s="101"/>
    </row>
    <row r="1760" spans="1:20" ht="12.75">
      <c r="A1760" s="101"/>
      <c r="B1760" s="101"/>
      <c r="C1760" s="101"/>
      <c r="D1760" s="101"/>
      <c r="E1760" s="101"/>
      <c r="F1760" s="101"/>
      <c r="G1760" s="101"/>
      <c r="H1760" s="101"/>
      <c r="I1760" s="101"/>
      <c r="J1760" s="101"/>
      <c r="K1760" s="101"/>
      <c r="L1760" s="101"/>
      <c r="O1760" s="101"/>
      <c r="Q1760" s="101"/>
      <c r="R1760" s="101"/>
      <c r="S1760" s="101"/>
      <c r="T1760" s="101"/>
    </row>
    <row r="1761" spans="1:20" ht="12.75">
      <c r="A1761" s="101"/>
      <c r="B1761" s="101"/>
      <c r="C1761" s="101"/>
      <c r="D1761" s="101"/>
      <c r="E1761" s="101"/>
      <c r="F1761" s="101"/>
      <c r="G1761" s="101"/>
      <c r="H1761" s="101"/>
      <c r="I1761" s="101"/>
      <c r="J1761" s="101"/>
      <c r="K1761" s="101"/>
      <c r="L1761" s="101"/>
      <c r="O1761" s="101"/>
      <c r="P1761" s="101"/>
      <c r="Q1761" s="101"/>
      <c r="R1761" s="101"/>
      <c r="S1761" s="101"/>
      <c r="T1761" s="101"/>
    </row>
    <row r="1762" spans="1:20" ht="12.75">
      <c r="A1762" s="101"/>
      <c r="B1762" s="101"/>
      <c r="C1762" s="101"/>
      <c r="D1762" s="101"/>
      <c r="E1762" s="101"/>
      <c r="F1762" s="101"/>
      <c r="G1762" s="101"/>
      <c r="H1762" s="101"/>
      <c r="I1762" s="101"/>
      <c r="J1762" s="101"/>
      <c r="K1762" s="101"/>
      <c r="L1762" s="101"/>
      <c r="O1762" s="101"/>
      <c r="P1762" s="101"/>
      <c r="Q1762" s="101"/>
      <c r="R1762" s="101"/>
      <c r="S1762" s="101"/>
      <c r="T1762" s="101"/>
    </row>
    <row r="1763" spans="1:20" ht="12.75">
      <c r="A1763" s="101"/>
      <c r="B1763" s="101"/>
      <c r="C1763" s="101"/>
      <c r="D1763" s="101"/>
      <c r="E1763" s="101"/>
      <c r="F1763" s="101"/>
      <c r="G1763" s="101"/>
      <c r="H1763" s="101"/>
      <c r="I1763" s="101"/>
      <c r="J1763" s="101"/>
      <c r="K1763" s="101"/>
      <c r="L1763" s="101"/>
      <c r="O1763" s="101"/>
      <c r="P1763" s="101"/>
      <c r="Q1763" s="101"/>
      <c r="R1763" s="101"/>
      <c r="S1763" s="101"/>
      <c r="T1763" s="101"/>
    </row>
    <row r="1764" spans="1:20" ht="12.75">
      <c r="A1764" s="101"/>
      <c r="B1764" s="101"/>
      <c r="C1764" s="101"/>
      <c r="D1764" s="101"/>
      <c r="E1764" s="101"/>
      <c r="F1764" s="101"/>
      <c r="G1764" s="101"/>
      <c r="H1764" s="101"/>
      <c r="I1764" s="101"/>
      <c r="J1764" s="101"/>
      <c r="K1764" s="101"/>
      <c r="L1764" s="101"/>
      <c r="O1764" s="101"/>
      <c r="P1764" s="101"/>
      <c r="Q1764" s="101"/>
      <c r="R1764" s="101"/>
      <c r="S1764" s="101"/>
      <c r="T1764" s="101"/>
    </row>
    <row r="1765" spans="1:20" ht="12.75">
      <c r="A1765" s="101"/>
      <c r="B1765" s="101"/>
      <c r="C1765" s="101"/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  <c r="N1765" s="101"/>
      <c r="O1765" s="101"/>
      <c r="P1765" s="101"/>
      <c r="Q1765" s="101"/>
      <c r="R1765" s="101"/>
      <c r="S1765" s="101"/>
      <c r="T1765" s="101"/>
    </row>
    <row r="1766" spans="1:20" ht="12.75">
      <c r="A1766" s="101"/>
      <c r="B1766" s="101"/>
      <c r="C1766" s="101"/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  <c r="N1766" s="101"/>
      <c r="O1766" s="101"/>
      <c r="P1766" s="101"/>
      <c r="Q1766" s="101"/>
      <c r="R1766" s="101"/>
      <c r="S1766" s="101"/>
      <c r="T1766" s="101"/>
    </row>
    <row r="1767" spans="1:20" ht="12.75">
      <c r="A1767" s="101"/>
      <c r="B1767" s="101"/>
      <c r="C1767" s="101"/>
      <c r="D1767" s="101"/>
      <c r="E1767" s="101"/>
      <c r="F1767" s="101"/>
      <c r="G1767" s="101"/>
      <c r="H1767" s="101"/>
      <c r="I1767" s="101"/>
      <c r="J1767" s="101"/>
      <c r="K1767" s="101"/>
      <c r="L1767" s="101"/>
      <c r="M1767" s="101"/>
      <c r="N1767" s="101"/>
      <c r="O1767" s="101"/>
      <c r="P1767" s="101"/>
      <c r="Q1767" s="101"/>
      <c r="R1767" s="101"/>
      <c r="S1767" s="101"/>
      <c r="T1767" s="101"/>
    </row>
    <row r="1768" spans="1:20" ht="12.75">
      <c r="A1768" s="101"/>
      <c r="B1768" s="101"/>
      <c r="C1768" s="101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  <c r="N1768" s="101"/>
      <c r="O1768" s="101"/>
      <c r="P1768" s="101"/>
      <c r="Q1768" s="101"/>
      <c r="R1768" s="101"/>
      <c r="S1768" s="101"/>
      <c r="T1768" s="101"/>
    </row>
    <row r="1769" spans="1:20" ht="12.75">
      <c r="A1769" s="101"/>
      <c r="B1769" s="101"/>
      <c r="C1769" s="101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  <c r="N1769" s="101"/>
      <c r="O1769" s="101"/>
      <c r="P1769" s="101"/>
      <c r="Q1769" s="101"/>
      <c r="R1769" s="101"/>
      <c r="S1769" s="101"/>
      <c r="T1769" s="101"/>
    </row>
    <row r="1770" spans="1:20" ht="12.75">
      <c r="A1770" s="101"/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  <c r="P1770" s="101"/>
      <c r="Q1770" s="101"/>
      <c r="R1770" s="101"/>
      <c r="S1770" s="101"/>
      <c r="T1770" s="101"/>
    </row>
    <row r="1771" spans="1:20" ht="12.75">
      <c r="A1771" s="101"/>
      <c r="B1771" s="101"/>
      <c r="C1771" s="101"/>
      <c r="D1771" s="101"/>
      <c r="E1771" s="101"/>
      <c r="F1771" s="101"/>
      <c r="G1771" s="101"/>
      <c r="H1771" s="101"/>
      <c r="I1771" s="101"/>
      <c r="J1771" s="101"/>
      <c r="K1771" s="101"/>
      <c r="L1771" s="101"/>
      <c r="M1771" s="101"/>
      <c r="N1771" s="101"/>
      <c r="O1771" s="101"/>
      <c r="P1771" s="101"/>
      <c r="Q1771" s="101"/>
      <c r="R1771" s="101"/>
      <c r="S1771" s="101"/>
      <c r="T1771" s="101"/>
    </row>
    <row r="1772" spans="1:20" ht="12.75">
      <c r="A1772" s="101"/>
      <c r="B1772" s="101"/>
      <c r="C1772" s="101"/>
      <c r="D1772" s="101"/>
      <c r="E1772" s="101"/>
      <c r="F1772" s="101"/>
      <c r="G1772" s="101"/>
      <c r="H1772" s="101"/>
      <c r="I1772" s="101"/>
      <c r="J1772" s="101"/>
      <c r="K1772" s="101"/>
      <c r="L1772" s="101"/>
      <c r="M1772" s="101"/>
      <c r="N1772" s="101"/>
      <c r="O1772" s="101"/>
      <c r="P1772" s="101"/>
      <c r="Q1772" s="101"/>
      <c r="R1772" s="101"/>
      <c r="S1772" s="101"/>
      <c r="T1772" s="101"/>
    </row>
    <row r="1773" spans="1:20" ht="12.75">
      <c r="A1773" s="101"/>
      <c r="B1773" s="101"/>
      <c r="C1773" s="101"/>
      <c r="D1773" s="101"/>
      <c r="E1773" s="101"/>
      <c r="F1773" s="101"/>
      <c r="G1773" s="101"/>
      <c r="H1773" s="101"/>
      <c r="I1773" s="101"/>
      <c r="J1773" s="101"/>
      <c r="K1773" s="101"/>
      <c r="L1773" s="101"/>
      <c r="M1773" s="101"/>
      <c r="N1773" s="101"/>
      <c r="O1773" s="101"/>
      <c r="P1773" s="101"/>
      <c r="Q1773" s="101"/>
      <c r="R1773" s="101"/>
      <c r="S1773" s="101"/>
      <c r="T1773" s="101"/>
    </row>
    <row r="1774" spans="1:20" ht="12.75">
      <c r="A1774" s="101"/>
      <c r="B1774" s="101"/>
      <c r="C1774" s="101"/>
      <c r="D1774" s="101"/>
      <c r="E1774" s="101"/>
      <c r="F1774" s="101"/>
      <c r="G1774" s="101"/>
      <c r="H1774" s="101"/>
      <c r="I1774" s="101"/>
      <c r="J1774" s="101"/>
      <c r="K1774" s="101"/>
      <c r="L1774" s="101"/>
      <c r="M1774" s="101"/>
      <c r="N1774" s="101"/>
      <c r="O1774" s="101"/>
      <c r="P1774" s="101"/>
      <c r="Q1774" s="101"/>
      <c r="R1774" s="101"/>
      <c r="S1774" s="101"/>
      <c r="T1774" s="101"/>
    </row>
    <row r="1775" spans="1:20" ht="12.75">
      <c r="A1775" s="101"/>
      <c r="B1775" s="101"/>
      <c r="C1775" s="101"/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  <c r="N1775" s="101"/>
      <c r="O1775" s="101"/>
      <c r="P1775" s="101"/>
      <c r="Q1775" s="101"/>
      <c r="R1775" s="101"/>
      <c r="S1775" s="101"/>
      <c r="T1775" s="101"/>
    </row>
    <row r="1776" spans="1:20" ht="12.75">
      <c r="A1776" s="101"/>
      <c r="B1776" s="101"/>
      <c r="C1776" s="101"/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  <c r="N1776" s="101"/>
      <c r="O1776" s="101"/>
      <c r="P1776" s="101"/>
      <c r="Q1776" s="101"/>
      <c r="R1776" s="101"/>
      <c r="S1776" s="101"/>
      <c r="T1776" s="101"/>
    </row>
    <row r="1777" spans="1:20" ht="12.75">
      <c r="A1777" s="101"/>
      <c r="B1777" s="101"/>
      <c r="C1777" s="101"/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  <c r="N1777" s="101"/>
      <c r="O1777" s="101"/>
      <c r="P1777" s="101"/>
      <c r="Q1777" s="101"/>
      <c r="R1777" s="101"/>
      <c r="S1777" s="101"/>
      <c r="T1777" s="101"/>
    </row>
    <row r="1778" spans="1:20" ht="12.75">
      <c r="A1778" s="101"/>
      <c r="B1778" s="101"/>
      <c r="C1778" s="101"/>
      <c r="D1778" s="101"/>
      <c r="E1778" s="101"/>
      <c r="F1778" s="101"/>
      <c r="G1778" s="101"/>
      <c r="H1778" s="101"/>
      <c r="I1778" s="101"/>
      <c r="J1778" s="101"/>
      <c r="K1778" s="101"/>
      <c r="L1778" s="101"/>
      <c r="M1778" s="101"/>
      <c r="N1778" s="101"/>
      <c r="O1778" s="101"/>
      <c r="P1778" s="101"/>
      <c r="Q1778" s="101"/>
      <c r="R1778" s="101"/>
      <c r="S1778" s="101"/>
      <c r="T1778" s="101"/>
    </row>
    <row r="1779" spans="1:20" ht="12.75">
      <c r="A1779" s="101"/>
      <c r="B1779" s="101"/>
      <c r="C1779" s="101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  <c r="N1779" s="101"/>
      <c r="O1779" s="101"/>
      <c r="P1779" s="101"/>
      <c r="Q1779" s="101"/>
      <c r="R1779" s="101"/>
      <c r="S1779" s="101"/>
      <c r="T1779" s="101"/>
    </row>
    <row r="1780" spans="1:20" ht="12.75">
      <c r="A1780" s="101"/>
      <c r="B1780" s="101"/>
      <c r="C1780" s="101"/>
      <c r="D1780" s="101"/>
      <c r="E1780" s="101"/>
      <c r="F1780" s="101"/>
      <c r="G1780" s="101"/>
      <c r="H1780" s="101"/>
      <c r="I1780" s="101"/>
      <c r="J1780" s="101"/>
      <c r="K1780" s="101"/>
      <c r="L1780" s="101"/>
      <c r="M1780" s="101"/>
      <c r="N1780" s="101"/>
      <c r="O1780" s="101"/>
      <c r="P1780" s="101"/>
      <c r="Q1780" s="101"/>
      <c r="R1780" s="101"/>
      <c r="S1780" s="101"/>
      <c r="T1780" s="101"/>
    </row>
    <row r="1781" spans="1:20" ht="12.75">
      <c r="A1781" s="101"/>
      <c r="B1781" s="101"/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</row>
    <row r="1782" spans="1:20" ht="12.75">
      <c r="A1782" s="101"/>
      <c r="B1782" s="101"/>
      <c r="C1782" s="101"/>
      <c r="D1782" s="101"/>
      <c r="E1782" s="101"/>
      <c r="F1782" s="101"/>
      <c r="G1782" s="101"/>
      <c r="H1782" s="101"/>
      <c r="I1782" s="101"/>
      <c r="J1782" s="101"/>
      <c r="K1782" s="101"/>
      <c r="L1782" s="101"/>
      <c r="M1782" s="101"/>
      <c r="N1782" s="101"/>
      <c r="O1782" s="101"/>
      <c r="P1782" s="101"/>
      <c r="Q1782" s="101"/>
      <c r="R1782" s="101"/>
      <c r="S1782" s="101"/>
      <c r="T1782" s="101"/>
    </row>
    <row r="1783" spans="1:20" ht="12.75">
      <c r="A1783" s="101"/>
      <c r="B1783" s="101"/>
      <c r="C1783" s="101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 s="101"/>
      <c r="O1783" s="101"/>
      <c r="P1783" s="101"/>
      <c r="Q1783" s="101"/>
      <c r="R1783" s="101"/>
      <c r="S1783" s="101"/>
      <c r="T1783" s="101"/>
    </row>
    <row r="1784" spans="1:20" ht="12.75">
      <c r="A1784" s="101"/>
      <c r="B1784" s="101"/>
      <c r="C1784" s="101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  <c r="N1784" s="101"/>
      <c r="O1784" s="101"/>
      <c r="P1784" s="101"/>
      <c r="Q1784" s="101"/>
      <c r="R1784" s="101"/>
      <c r="S1784" s="101"/>
      <c r="T1784" s="101"/>
    </row>
    <row r="1785" spans="1:20" ht="12.75">
      <c r="A1785" s="101"/>
      <c r="B1785" s="101"/>
      <c r="C1785" s="101"/>
      <c r="D1785" s="101"/>
      <c r="E1785" s="101"/>
      <c r="F1785" s="101"/>
      <c r="G1785" s="101"/>
      <c r="H1785" s="101"/>
      <c r="I1785" s="101"/>
      <c r="J1785" s="101"/>
      <c r="K1785" s="101"/>
      <c r="L1785" s="101"/>
      <c r="M1785" s="101"/>
      <c r="N1785" s="101"/>
      <c r="O1785" s="101"/>
      <c r="P1785" s="101"/>
      <c r="Q1785" s="101"/>
      <c r="R1785" s="101"/>
      <c r="S1785" s="101"/>
      <c r="T1785" s="101"/>
    </row>
    <row r="1786" spans="1:20" ht="12.75">
      <c r="A1786" s="101"/>
      <c r="B1786" s="101"/>
      <c r="C1786" s="101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  <c r="N1786" s="101"/>
      <c r="O1786" s="101"/>
      <c r="P1786" s="101"/>
      <c r="Q1786" s="101"/>
      <c r="R1786" s="101"/>
      <c r="S1786" s="101"/>
      <c r="T1786" s="101"/>
    </row>
    <row r="1787" spans="1:20" ht="12.75">
      <c r="A1787" s="101"/>
      <c r="B1787" s="101"/>
      <c r="C1787" s="101"/>
      <c r="D1787" s="101"/>
      <c r="E1787" s="101"/>
      <c r="F1787" s="101"/>
      <c r="G1787" s="101"/>
      <c r="H1787" s="101"/>
      <c r="I1787" s="101"/>
      <c r="J1787" s="101"/>
      <c r="K1787" s="101"/>
      <c r="L1787" s="101"/>
      <c r="M1787" s="101"/>
      <c r="N1787" s="101"/>
      <c r="O1787" s="101"/>
      <c r="P1787" s="101"/>
      <c r="Q1787" s="101"/>
      <c r="R1787" s="101"/>
      <c r="S1787" s="101"/>
      <c r="T1787" s="101"/>
    </row>
    <row r="1788" spans="1:20" ht="12.75">
      <c r="A1788" s="101"/>
      <c r="B1788" s="101"/>
      <c r="C1788" s="101"/>
      <c r="D1788" s="101"/>
      <c r="E1788" s="101"/>
      <c r="F1788" s="101"/>
      <c r="G1788" s="101"/>
      <c r="H1788" s="101"/>
      <c r="I1788" s="101"/>
      <c r="J1788" s="101"/>
      <c r="K1788" s="101"/>
      <c r="L1788" s="101"/>
      <c r="M1788" s="101"/>
      <c r="N1788" s="101"/>
      <c r="O1788" s="101"/>
      <c r="P1788" s="101"/>
      <c r="Q1788" s="101"/>
      <c r="R1788" s="101"/>
      <c r="S1788" s="101"/>
      <c r="T1788" s="101"/>
    </row>
    <row r="1789" spans="1:20" ht="12.75">
      <c r="A1789" s="101"/>
      <c r="B1789" s="101"/>
      <c r="C1789" s="101"/>
      <c r="D1789" s="101"/>
      <c r="E1789" s="101"/>
      <c r="F1789" s="101"/>
      <c r="G1789" s="101"/>
      <c r="H1789" s="101"/>
      <c r="I1789" s="101"/>
      <c r="J1789" s="101"/>
      <c r="K1789" s="101"/>
      <c r="L1789" s="101"/>
      <c r="M1789" s="101"/>
      <c r="N1789" s="101"/>
      <c r="O1789" s="101"/>
      <c r="P1789" s="101"/>
      <c r="Q1789" s="101"/>
      <c r="R1789" s="101"/>
      <c r="S1789" s="101"/>
      <c r="T1789" s="101"/>
    </row>
    <row r="1790" spans="1:20" ht="12.75">
      <c r="A1790" s="101"/>
      <c r="B1790" s="101"/>
      <c r="C1790" s="101"/>
      <c r="D1790" s="101"/>
      <c r="E1790" s="101"/>
      <c r="F1790" s="101"/>
      <c r="G1790" s="101"/>
      <c r="H1790" s="101"/>
      <c r="I1790" s="101"/>
      <c r="J1790" s="101"/>
      <c r="K1790" s="101"/>
      <c r="L1790" s="101"/>
      <c r="M1790" s="101"/>
      <c r="N1790" s="101"/>
      <c r="O1790" s="101"/>
      <c r="P1790" s="101"/>
      <c r="Q1790" s="101"/>
      <c r="R1790" s="101"/>
      <c r="S1790" s="101"/>
      <c r="T1790" s="101"/>
    </row>
    <row r="1791" spans="1:20" ht="12.75">
      <c r="A1791" s="101"/>
      <c r="B1791" s="101"/>
      <c r="C1791" s="101"/>
      <c r="D1791" s="101"/>
      <c r="E1791" s="101"/>
      <c r="F1791" s="101"/>
      <c r="G1791" s="101"/>
      <c r="H1791" s="101"/>
      <c r="I1791" s="101"/>
      <c r="J1791" s="101"/>
      <c r="K1791" s="101"/>
      <c r="L1791" s="101"/>
      <c r="M1791" s="101"/>
      <c r="N1791" s="101"/>
      <c r="O1791" s="101"/>
      <c r="P1791" s="101"/>
      <c r="Q1791" s="101"/>
      <c r="R1791" s="101"/>
      <c r="S1791" s="101"/>
      <c r="T1791" s="101"/>
    </row>
    <row r="1792" spans="1:20" ht="12.75">
      <c r="A1792" s="101"/>
      <c r="B1792" s="101"/>
      <c r="C1792" s="101"/>
      <c r="D1792" s="101"/>
      <c r="E1792" s="101"/>
      <c r="F1792" s="101"/>
      <c r="G1792" s="101"/>
      <c r="H1792" s="101"/>
      <c r="I1792" s="101"/>
      <c r="J1792" s="101"/>
      <c r="K1792" s="101"/>
      <c r="L1792" s="101"/>
      <c r="M1792" s="101"/>
      <c r="N1792" s="101"/>
      <c r="O1792" s="101"/>
      <c r="P1792" s="101"/>
      <c r="Q1792" s="101"/>
      <c r="R1792" s="101"/>
      <c r="S1792" s="101"/>
      <c r="T1792" s="101"/>
    </row>
    <row r="1793" spans="1:20" ht="12.75">
      <c r="A1793" s="99"/>
      <c r="B1793" s="99"/>
      <c r="C1793" s="99"/>
      <c r="D1793" s="99"/>
      <c r="E1793" s="99"/>
      <c r="F1793" s="99"/>
      <c r="G1793" s="99"/>
      <c r="H1793" s="99"/>
      <c r="I1793" s="99"/>
      <c r="J1793" s="99"/>
      <c r="K1793" s="99"/>
      <c r="L1793" s="99"/>
      <c r="M1793" s="99"/>
      <c r="N1793" s="99"/>
      <c r="O1793" s="99"/>
      <c r="P1793" s="99"/>
      <c r="Q1793" s="99"/>
      <c r="R1793" s="99"/>
      <c r="S1793" s="99"/>
      <c r="T1793" s="99"/>
    </row>
    <row r="1794" spans="1:20" ht="12.75">
      <c r="A1794" s="99"/>
      <c r="B1794" s="99"/>
      <c r="C1794" s="99"/>
      <c r="D1794" s="99"/>
      <c r="E1794" s="99"/>
      <c r="F1794" s="99"/>
      <c r="G1794" s="99"/>
      <c r="H1794" s="99"/>
      <c r="I1794" s="99"/>
      <c r="J1794" s="99"/>
      <c r="K1794" s="99"/>
      <c r="L1794" s="99"/>
      <c r="M1794" s="99"/>
      <c r="N1794" s="99"/>
      <c r="O1794" s="99"/>
      <c r="P1794" s="99"/>
      <c r="Q1794" s="99"/>
      <c r="R1794" s="99"/>
      <c r="S1794" s="99"/>
      <c r="T1794" s="99"/>
    </row>
    <row r="1795" spans="1:20" ht="12.75">
      <c r="A1795" s="99"/>
      <c r="B1795" s="99"/>
      <c r="C1795" s="99"/>
      <c r="D1795" s="99"/>
      <c r="E1795" s="99"/>
      <c r="F1795" s="99"/>
      <c r="G1795" s="99"/>
      <c r="H1795" s="99"/>
      <c r="I1795" s="99"/>
      <c r="J1795" s="99"/>
      <c r="K1795" s="99"/>
      <c r="L1795" s="99"/>
      <c r="M1795" s="99"/>
      <c r="N1795" s="99"/>
      <c r="O1795" s="99"/>
      <c r="P1795" s="99"/>
      <c r="Q1795" s="99"/>
      <c r="R1795" s="99"/>
      <c r="S1795" s="99"/>
      <c r="T1795" s="99"/>
    </row>
    <row r="1796" spans="1:20" ht="12.75">
      <c r="A1796" s="99"/>
      <c r="B1796" s="99"/>
      <c r="C1796" s="99"/>
      <c r="D1796" s="99"/>
      <c r="E1796" s="99"/>
      <c r="F1796" s="99"/>
      <c r="G1796" s="99"/>
      <c r="H1796" s="99"/>
      <c r="I1796" s="99"/>
      <c r="J1796" s="99"/>
      <c r="K1796" s="99"/>
      <c r="L1796" s="99"/>
      <c r="M1796" s="99"/>
      <c r="N1796" s="99"/>
      <c r="O1796" s="99"/>
      <c r="P1796" s="99"/>
      <c r="Q1796" s="99"/>
      <c r="R1796" s="99"/>
      <c r="S1796" s="99"/>
      <c r="T1796" s="99"/>
    </row>
    <row r="1797" spans="1:20" ht="12.75">
      <c r="A1797" s="99"/>
      <c r="B1797" s="99"/>
      <c r="C1797" s="99"/>
      <c r="D1797" s="99"/>
      <c r="E1797" s="99"/>
      <c r="F1797" s="99"/>
      <c r="G1797" s="99"/>
      <c r="H1797" s="99"/>
      <c r="I1797" s="99"/>
      <c r="J1797" s="99"/>
      <c r="K1797" s="99"/>
      <c r="L1797" s="99"/>
      <c r="M1797" s="99"/>
      <c r="N1797" s="99"/>
      <c r="O1797" s="99"/>
      <c r="P1797" s="99"/>
      <c r="Q1797" s="99"/>
      <c r="R1797" s="99"/>
      <c r="S1797" s="99"/>
      <c r="T1797" s="99"/>
    </row>
    <row r="1798" spans="1:20" ht="12.75">
      <c r="A1798" s="99"/>
      <c r="B1798" s="99"/>
      <c r="C1798" s="99"/>
      <c r="D1798" s="99"/>
      <c r="E1798" s="99"/>
      <c r="F1798" s="99"/>
      <c r="G1798" s="99"/>
      <c r="H1798" s="99"/>
      <c r="I1798" s="99"/>
      <c r="J1798" s="99"/>
      <c r="K1798" s="99"/>
      <c r="L1798" s="99"/>
      <c r="M1798" s="99"/>
      <c r="N1798" s="99"/>
      <c r="O1798" s="99"/>
      <c r="P1798" s="99"/>
      <c r="Q1798" s="99"/>
      <c r="R1798" s="99"/>
      <c r="S1798" s="99"/>
      <c r="T1798" s="99"/>
    </row>
    <row r="1799" spans="1:20" ht="12.75">
      <c r="A1799" s="99"/>
      <c r="B1799" s="99"/>
      <c r="C1799" s="99"/>
      <c r="D1799" s="99"/>
      <c r="E1799" s="99"/>
      <c r="F1799" s="99"/>
      <c r="G1799" s="99"/>
      <c r="H1799" s="99"/>
      <c r="I1799" s="99"/>
      <c r="J1799" s="99"/>
      <c r="K1799" s="99"/>
      <c r="L1799" s="99"/>
      <c r="M1799" s="99"/>
      <c r="N1799" s="99"/>
      <c r="O1799" s="99"/>
      <c r="P1799" s="99"/>
      <c r="Q1799" s="99"/>
      <c r="R1799" s="99"/>
      <c r="S1799" s="99"/>
      <c r="T1799" s="99"/>
    </row>
    <row r="1800" spans="1:20" ht="12.75">
      <c r="A1800" s="99"/>
      <c r="B1800" s="99"/>
      <c r="C1800" s="99"/>
      <c r="D1800" s="99"/>
      <c r="E1800" s="99"/>
      <c r="F1800" s="99"/>
      <c r="G1800" s="99"/>
      <c r="H1800" s="99"/>
      <c r="I1800" s="99"/>
      <c r="J1800" s="99"/>
      <c r="K1800" s="99"/>
      <c r="L1800" s="99"/>
      <c r="M1800" s="99"/>
      <c r="N1800" s="99"/>
      <c r="O1800" s="99"/>
      <c r="P1800" s="99"/>
      <c r="Q1800" s="99"/>
      <c r="R1800" s="99"/>
      <c r="S1800" s="99"/>
      <c r="T1800" s="99"/>
    </row>
    <row r="1801" spans="1:20" ht="12.75">
      <c r="A1801" s="99"/>
      <c r="B1801" s="99"/>
      <c r="C1801" s="99"/>
      <c r="D1801" s="99"/>
      <c r="E1801" s="99"/>
      <c r="F1801" s="99"/>
      <c r="G1801" s="99"/>
      <c r="H1801" s="99"/>
      <c r="I1801" s="99"/>
      <c r="J1801" s="99"/>
      <c r="K1801" s="99"/>
      <c r="L1801" s="99"/>
      <c r="M1801" s="99"/>
      <c r="N1801" s="99"/>
      <c r="O1801" s="99"/>
      <c r="P1801" s="99"/>
      <c r="Q1801" s="99"/>
      <c r="R1801" s="99"/>
      <c r="S1801" s="99"/>
      <c r="T1801" s="99"/>
    </row>
    <row r="1802" spans="1:20" ht="12.75">
      <c r="A1802" s="99"/>
      <c r="B1802" s="99"/>
      <c r="C1802" s="99"/>
      <c r="D1802" s="99"/>
      <c r="E1802" s="99"/>
      <c r="F1802" s="99"/>
      <c r="G1802" s="99"/>
      <c r="H1802" s="99"/>
      <c r="I1802" s="99"/>
      <c r="J1802" s="99"/>
      <c r="K1802" s="99"/>
      <c r="L1802" s="99"/>
      <c r="M1802" s="99"/>
      <c r="N1802" s="99"/>
      <c r="O1802" s="99"/>
      <c r="P1802" s="99"/>
      <c r="Q1802" s="99"/>
      <c r="R1802" s="99"/>
      <c r="S1802" s="99"/>
      <c r="T1802" s="99"/>
    </row>
    <row r="1803" spans="1:20" ht="12.75">
      <c r="A1803" s="99"/>
      <c r="B1803" s="99"/>
      <c r="C1803" s="99"/>
      <c r="D1803" s="99"/>
      <c r="E1803" s="99"/>
      <c r="F1803" s="99"/>
      <c r="G1803" s="99"/>
      <c r="H1803" s="99"/>
      <c r="I1803" s="99"/>
      <c r="J1803" s="99"/>
      <c r="K1803" s="99"/>
      <c r="L1803" s="99"/>
      <c r="M1803" s="99"/>
      <c r="N1803" s="99"/>
      <c r="O1803" s="99"/>
      <c r="P1803" s="99"/>
      <c r="Q1803" s="99"/>
      <c r="R1803" s="99"/>
      <c r="S1803" s="99"/>
      <c r="T1803" s="99"/>
    </row>
    <row r="1804" spans="1:20" ht="12.75">
      <c r="A1804" s="99"/>
      <c r="B1804" s="99"/>
      <c r="C1804" s="99"/>
      <c r="D1804" s="99"/>
      <c r="E1804" s="99"/>
      <c r="F1804" s="99"/>
      <c r="G1804" s="99"/>
      <c r="H1804" s="99"/>
      <c r="I1804" s="99"/>
      <c r="J1804" s="99"/>
      <c r="K1804" s="99"/>
      <c r="L1804" s="99"/>
      <c r="M1804" s="99"/>
      <c r="N1804" s="99"/>
      <c r="O1804" s="99"/>
      <c r="P1804" s="99"/>
      <c r="Q1804" s="99"/>
      <c r="R1804" s="99"/>
      <c r="S1804" s="99"/>
      <c r="T1804" s="99"/>
    </row>
    <row r="1805" spans="1:20" ht="12.75">
      <c r="A1805" s="99"/>
      <c r="B1805" s="99"/>
      <c r="C1805" s="99"/>
      <c r="D1805" s="99"/>
      <c r="E1805" s="99"/>
      <c r="F1805" s="99"/>
      <c r="G1805" s="99"/>
      <c r="H1805" s="99"/>
      <c r="I1805" s="99"/>
      <c r="J1805" s="99"/>
      <c r="K1805" s="99"/>
      <c r="L1805" s="99"/>
      <c r="M1805" s="99"/>
      <c r="N1805" s="99"/>
      <c r="O1805" s="99"/>
      <c r="P1805" s="99"/>
      <c r="Q1805" s="99"/>
      <c r="R1805" s="99"/>
      <c r="S1805" s="99"/>
      <c r="T1805" s="99"/>
    </row>
    <row r="1806" spans="1:20" ht="12.75">
      <c r="A1806" s="99"/>
      <c r="B1806" s="99"/>
      <c r="C1806" s="99"/>
      <c r="D1806" s="99"/>
      <c r="E1806" s="99"/>
      <c r="F1806" s="99"/>
      <c r="G1806" s="99"/>
      <c r="H1806" s="99"/>
      <c r="I1806" s="99"/>
      <c r="J1806" s="99"/>
      <c r="K1806" s="99"/>
      <c r="L1806" s="99"/>
      <c r="M1806" s="99"/>
      <c r="N1806" s="99"/>
      <c r="O1806" s="99"/>
      <c r="P1806" s="99"/>
      <c r="Q1806" s="99"/>
      <c r="R1806" s="99"/>
      <c r="S1806" s="99"/>
      <c r="T1806" s="99"/>
    </row>
    <row r="1807" spans="1:20" ht="12.75">
      <c r="A1807" s="99"/>
      <c r="B1807" s="99"/>
      <c r="C1807" s="99"/>
      <c r="D1807" s="99"/>
      <c r="E1807" s="99"/>
      <c r="F1807" s="99"/>
      <c r="G1807" s="99"/>
      <c r="H1807" s="99"/>
      <c r="I1807" s="99"/>
      <c r="J1807" s="99"/>
      <c r="K1807" s="99"/>
      <c r="L1807" s="99"/>
      <c r="M1807" s="99"/>
      <c r="N1807" s="99"/>
      <c r="O1807" s="99"/>
      <c r="P1807" s="99"/>
      <c r="Q1807" s="99"/>
      <c r="R1807" s="99"/>
      <c r="S1807" s="99"/>
      <c r="T1807" s="99"/>
    </row>
    <row r="1808" spans="1:20" ht="12.75">
      <c r="A1808" s="99"/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  <c r="L1808" s="99"/>
      <c r="M1808" s="99"/>
      <c r="N1808" s="99"/>
      <c r="O1808" s="99"/>
      <c r="P1808" s="99"/>
      <c r="Q1808" s="99"/>
      <c r="R1808" s="99"/>
      <c r="S1808" s="99"/>
      <c r="T1808" s="99"/>
    </row>
    <row r="1809" spans="1:20" ht="12.75">
      <c r="A1809" s="99"/>
      <c r="B1809" s="99"/>
      <c r="C1809" s="99"/>
      <c r="D1809" s="99"/>
      <c r="E1809" s="99"/>
      <c r="F1809" s="99"/>
      <c r="G1809" s="99"/>
      <c r="H1809" s="99"/>
      <c r="I1809" s="99"/>
      <c r="J1809" s="99"/>
      <c r="K1809" s="99"/>
      <c r="L1809" s="99"/>
      <c r="M1809" s="99"/>
      <c r="N1809" s="99"/>
      <c r="O1809" s="99"/>
      <c r="P1809" s="99"/>
      <c r="Q1809" s="99"/>
      <c r="R1809" s="99"/>
      <c r="S1809" s="99"/>
      <c r="T1809" s="99"/>
    </row>
    <row r="1810" spans="1:20" ht="12.75">
      <c r="A1810" s="99"/>
      <c r="B1810" s="99"/>
      <c r="C1810" s="99"/>
      <c r="D1810" s="99"/>
      <c r="E1810" s="99"/>
      <c r="F1810" s="99"/>
      <c r="G1810" s="99"/>
      <c r="H1810" s="99"/>
      <c r="I1810" s="99"/>
      <c r="J1810" s="99"/>
      <c r="K1810" s="99"/>
      <c r="L1810" s="99"/>
      <c r="M1810" s="99"/>
      <c r="N1810" s="99"/>
      <c r="O1810" s="99"/>
      <c r="P1810" s="99"/>
      <c r="Q1810" s="99"/>
      <c r="R1810" s="99"/>
      <c r="S1810" s="99"/>
      <c r="T1810" s="99"/>
    </row>
  </sheetData>
  <sheetProtection/>
  <mergeCells count="12">
    <mergeCell ref="A1731:C1731"/>
    <mergeCell ref="A1729:C1729"/>
    <mergeCell ref="A1730:C1730"/>
    <mergeCell ref="A1727:C1727"/>
    <mergeCell ref="A1728:C1728"/>
    <mergeCell ref="D826:E826"/>
    <mergeCell ref="D827:E827"/>
    <mergeCell ref="A1726:C1726"/>
    <mergeCell ref="A1719:C1719"/>
    <mergeCell ref="A1722:C1722"/>
    <mergeCell ref="A1724:C1724"/>
    <mergeCell ref="A1725:C1725"/>
  </mergeCells>
  <printOptions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35"/>
  <sheetViews>
    <sheetView tabSelected="1" zoomScalePageLayoutView="0" workbookViewId="0" topLeftCell="A325">
      <selection activeCell="D288" sqref="D288"/>
    </sheetView>
  </sheetViews>
  <sheetFormatPr defaultColWidth="9.140625" defaultRowHeight="12.75"/>
  <cols>
    <col min="1" max="1" width="4.57421875" style="258" customWidth="1"/>
    <col min="2" max="2" width="5.8515625" style="258" customWidth="1"/>
    <col min="3" max="3" width="4.57421875" style="258" customWidth="1"/>
    <col min="4" max="4" width="20.57421875" style="258" customWidth="1"/>
    <col min="5" max="5" width="12.7109375" style="258" customWidth="1"/>
    <col min="6" max="6" width="12.28125" style="258" customWidth="1"/>
    <col min="7" max="7" width="14.57421875" style="258" customWidth="1"/>
    <col min="8" max="8" width="13.7109375" style="258" customWidth="1"/>
    <col min="9" max="9" width="14.421875" style="258" customWidth="1"/>
    <col min="10" max="10" width="12.00390625" style="258" customWidth="1"/>
    <col min="11" max="11" width="10.57421875" style="258" customWidth="1"/>
    <col min="12" max="12" width="10.8515625" style="258" customWidth="1"/>
    <col min="13" max="13" width="11.00390625" style="258" customWidth="1"/>
    <col min="14" max="14" width="11.7109375" style="258" customWidth="1"/>
    <col min="15" max="16384" width="9.140625" style="258" customWidth="1"/>
  </cols>
  <sheetData>
    <row r="1" spans="1:16" ht="12.75">
      <c r="A1" s="2"/>
      <c r="G1" s="259"/>
      <c r="H1" s="259"/>
      <c r="N1" s="259"/>
      <c r="O1" s="259"/>
      <c r="P1" s="259"/>
    </row>
    <row r="2" spans="1:16" ht="12.75">
      <c r="A2" s="2" t="s">
        <v>449</v>
      </c>
      <c r="G2" s="259"/>
      <c r="H2" s="259"/>
      <c r="N2" s="259"/>
      <c r="O2" s="259"/>
      <c r="P2" s="259"/>
    </row>
    <row r="3" spans="7:16" ht="12.75">
      <c r="G3" s="10"/>
      <c r="H3" s="10"/>
      <c r="N3" s="259"/>
      <c r="O3" s="259"/>
      <c r="P3" s="259"/>
    </row>
    <row r="4" spans="1:16" ht="12.75">
      <c r="A4" s="2" t="s">
        <v>388</v>
      </c>
      <c r="B4" s="2"/>
      <c r="C4" s="2"/>
      <c r="D4" s="2"/>
      <c r="E4" s="2"/>
      <c r="F4" s="50"/>
      <c r="G4" s="30"/>
      <c r="H4" s="30"/>
      <c r="N4" s="259"/>
      <c r="O4" s="259"/>
      <c r="P4" s="259"/>
    </row>
    <row r="5" ht="12.75">
      <c r="P5" s="259"/>
    </row>
    <row r="6" spans="1:16" ht="12.75">
      <c r="A6" s="2"/>
      <c r="B6" s="2"/>
      <c r="C6" s="2"/>
      <c r="D6" s="2"/>
      <c r="E6" s="2"/>
      <c r="F6" s="260" t="s">
        <v>347</v>
      </c>
      <c r="G6" s="260" t="s">
        <v>367</v>
      </c>
      <c r="H6" s="260" t="s">
        <v>325</v>
      </c>
      <c r="J6" s="148"/>
      <c r="K6" s="148"/>
      <c r="L6" s="148"/>
      <c r="P6" s="259"/>
    </row>
    <row r="7" spans="6:16" ht="12.75">
      <c r="F7" s="91" t="s">
        <v>408</v>
      </c>
      <c r="G7" s="6" t="s">
        <v>279</v>
      </c>
      <c r="H7" s="6" t="s">
        <v>280</v>
      </c>
      <c r="J7" s="9"/>
      <c r="K7" s="9"/>
      <c r="L7" s="9"/>
      <c r="P7" s="259"/>
    </row>
    <row r="8" spans="1:15" ht="12.75">
      <c r="A8" s="4" t="s">
        <v>22</v>
      </c>
      <c r="B8" s="4" t="s">
        <v>23</v>
      </c>
      <c r="C8" s="4" t="s">
        <v>33</v>
      </c>
      <c r="D8" s="4" t="s">
        <v>24</v>
      </c>
      <c r="E8" s="4" t="s">
        <v>25</v>
      </c>
      <c r="F8" s="59">
        <v>2013</v>
      </c>
      <c r="G8" s="109" t="s">
        <v>281</v>
      </c>
      <c r="H8" s="111"/>
      <c r="J8" s="9"/>
      <c r="K8" s="9"/>
      <c r="L8" s="9"/>
      <c r="M8" s="259"/>
      <c r="N8" s="259"/>
      <c r="O8" s="259"/>
    </row>
    <row r="9" spans="1:15" ht="12.75">
      <c r="A9" s="8">
        <v>1</v>
      </c>
      <c r="B9" s="8">
        <v>169</v>
      </c>
      <c r="C9" s="8" t="s">
        <v>0</v>
      </c>
      <c r="D9" s="8" t="s">
        <v>111</v>
      </c>
      <c r="E9" s="8" t="s">
        <v>113</v>
      </c>
      <c r="F9" s="112">
        <v>19281.17</v>
      </c>
      <c r="G9" s="57"/>
      <c r="H9" s="21"/>
      <c r="J9" s="10"/>
      <c r="K9" s="10"/>
      <c r="L9" s="10"/>
      <c r="M9" s="259"/>
      <c r="N9" s="259"/>
      <c r="O9" s="259"/>
    </row>
    <row r="10" spans="1:15" ht="12.75">
      <c r="A10" s="8">
        <v>2</v>
      </c>
      <c r="B10" s="8">
        <v>42</v>
      </c>
      <c r="C10" s="8" t="s">
        <v>71</v>
      </c>
      <c r="D10" s="8" t="s">
        <v>34</v>
      </c>
      <c r="E10" s="8" t="s">
        <v>46</v>
      </c>
      <c r="F10" s="21">
        <v>22635.47</v>
      </c>
      <c r="G10" s="21"/>
      <c r="H10" s="21"/>
      <c r="J10" s="10"/>
      <c r="K10" s="10"/>
      <c r="L10" s="10"/>
      <c r="M10" s="259"/>
      <c r="N10" s="259"/>
      <c r="O10" s="259"/>
    </row>
    <row r="11" spans="1:16" ht="12.75">
      <c r="A11" s="8">
        <v>3</v>
      </c>
      <c r="B11" s="8">
        <v>225</v>
      </c>
      <c r="C11" s="8" t="s">
        <v>72</v>
      </c>
      <c r="D11" s="8" t="s">
        <v>35</v>
      </c>
      <c r="E11" s="8" t="s">
        <v>47</v>
      </c>
      <c r="F11" s="21">
        <v>27362.27</v>
      </c>
      <c r="G11" s="21"/>
      <c r="H11" s="21"/>
      <c r="J11" s="10"/>
      <c r="K11" s="10"/>
      <c r="L11" s="10"/>
      <c r="M11" s="259"/>
      <c r="N11" s="259"/>
      <c r="O11" s="259"/>
      <c r="P11" s="148"/>
    </row>
    <row r="12" spans="1:16" ht="12.75">
      <c r="A12" s="12">
        <v>4</v>
      </c>
      <c r="B12" s="8">
        <v>134</v>
      </c>
      <c r="C12" s="8" t="s">
        <v>264</v>
      </c>
      <c r="D12" s="8" t="s">
        <v>37</v>
      </c>
      <c r="E12" s="8" t="s">
        <v>49</v>
      </c>
      <c r="F12" s="21">
        <v>24040.51</v>
      </c>
      <c r="G12" s="21"/>
      <c r="H12" s="21"/>
      <c r="J12" s="10"/>
      <c r="K12" s="10"/>
      <c r="L12" s="10"/>
      <c r="M12" s="259"/>
      <c r="N12" s="259"/>
      <c r="O12" s="259"/>
      <c r="P12" s="148"/>
    </row>
    <row r="13" spans="1:16" ht="12.75">
      <c r="A13" s="8">
        <v>5</v>
      </c>
      <c r="B13" s="8">
        <v>107</v>
      </c>
      <c r="C13" s="8" t="s">
        <v>71</v>
      </c>
      <c r="D13" s="8" t="s">
        <v>171</v>
      </c>
      <c r="E13" s="8" t="s">
        <v>19</v>
      </c>
      <c r="F13" s="21">
        <v>22196.46</v>
      </c>
      <c r="G13" s="21"/>
      <c r="H13" s="21"/>
      <c r="J13" s="10"/>
      <c r="K13" s="10"/>
      <c r="L13" s="10"/>
      <c r="M13" s="259"/>
      <c r="N13" s="259"/>
      <c r="O13" s="259"/>
      <c r="P13" s="148"/>
    </row>
    <row r="14" spans="1:16" ht="12.75">
      <c r="A14" s="8">
        <v>6</v>
      </c>
      <c r="B14" s="8">
        <v>10093</v>
      </c>
      <c r="C14" s="8" t="s">
        <v>70</v>
      </c>
      <c r="D14" s="8" t="s">
        <v>230</v>
      </c>
      <c r="E14" s="8" t="s">
        <v>170</v>
      </c>
      <c r="F14" s="21">
        <v>82481.36</v>
      </c>
      <c r="G14" s="21"/>
      <c r="H14" s="21"/>
      <c r="J14" s="10"/>
      <c r="K14" s="10"/>
      <c r="L14" s="10"/>
      <c r="M14" s="259"/>
      <c r="N14" s="259"/>
      <c r="O14" s="259"/>
      <c r="P14" s="10"/>
    </row>
    <row r="15" spans="1:16" ht="12.75">
      <c r="A15" s="8">
        <v>7</v>
      </c>
      <c r="B15" s="8">
        <v>75</v>
      </c>
      <c r="C15" s="8" t="s">
        <v>72</v>
      </c>
      <c r="D15" s="8" t="s">
        <v>39</v>
      </c>
      <c r="E15" s="8" t="s">
        <v>52</v>
      </c>
      <c r="F15" s="21">
        <v>29095.35</v>
      </c>
      <c r="G15" s="21"/>
      <c r="H15" s="21"/>
      <c r="J15" s="10"/>
      <c r="K15" s="10"/>
      <c r="L15" s="10"/>
      <c r="M15" s="259"/>
      <c r="N15" s="259"/>
      <c r="O15" s="259"/>
      <c r="P15" s="10"/>
    </row>
    <row r="16" spans="1:16" ht="12.75">
      <c r="A16" s="12" t="s">
        <v>298</v>
      </c>
      <c r="B16" s="11">
        <v>10131</v>
      </c>
      <c r="C16" s="8" t="s">
        <v>14</v>
      </c>
      <c r="D16" s="8" t="s">
        <v>286</v>
      </c>
      <c r="E16" s="8" t="s">
        <v>287</v>
      </c>
      <c r="F16" s="21">
        <v>23354.5</v>
      </c>
      <c r="G16" s="21"/>
      <c r="H16" s="21"/>
      <c r="J16" s="10"/>
      <c r="K16" s="10"/>
      <c r="L16" s="10"/>
      <c r="M16" s="259"/>
      <c r="N16" s="259"/>
      <c r="O16" s="259"/>
      <c r="P16" s="10"/>
    </row>
    <row r="17" spans="1:16" ht="12.75">
      <c r="A17" s="8">
        <v>9</v>
      </c>
      <c r="B17" s="8">
        <v>103</v>
      </c>
      <c r="C17" s="8" t="s">
        <v>0</v>
      </c>
      <c r="D17" s="8" t="s">
        <v>41</v>
      </c>
      <c r="E17" s="8" t="s">
        <v>53</v>
      </c>
      <c r="F17" s="21">
        <v>19956.91</v>
      </c>
      <c r="G17" s="21"/>
      <c r="H17" s="21"/>
      <c r="J17" s="10"/>
      <c r="K17" s="10"/>
      <c r="L17" s="10"/>
      <c r="M17" s="259"/>
      <c r="N17" s="259"/>
      <c r="O17" s="259"/>
      <c r="P17" s="10"/>
    </row>
    <row r="18" spans="1:16" ht="12.75">
      <c r="A18" s="8">
        <v>10</v>
      </c>
      <c r="B18" s="38">
        <v>214</v>
      </c>
      <c r="C18" s="8" t="s">
        <v>212</v>
      </c>
      <c r="D18" s="8" t="s">
        <v>43</v>
      </c>
      <c r="E18" s="8" t="s">
        <v>55</v>
      </c>
      <c r="F18" s="21">
        <v>18901.7</v>
      </c>
      <c r="G18" s="21"/>
      <c r="H18" s="21"/>
      <c r="J18" s="10"/>
      <c r="K18" s="10"/>
      <c r="L18" s="10"/>
      <c r="M18" s="259"/>
      <c r="N18" s="259"/>
      <c r="O18" s="259"/>
      <c r="P18" s="10"/>
    </row>
    <row r="19" spans="1:16" ht="12.75">
      <c r="A19" s="8">
        <v>11</v>
      </c>
      <c r="B19" s="11">
        <v>162</v>
      </c>
      <c r="C19" s="8" t="s">
        <v>193</v>
      </c>
      <c r="D19" s="32" t="s">
        <v>44</v>
      </c>
      <c r="E19" s="32" t="s">
        <v>56</v>
      </c>
      <c r="F19" s="21">
        <v>21626.67</v>
      </c>
      <c r="G19" s="21"/>
      <c r="H19" s="21"/>
      <c r="J19" s="10"/>
      <c r="K19" s="10"/>
      <c r="L19" s="10"/>
      <c r="M19" s="259"/>
      <c r="N19" s="259"/>
      <c r="O19" s="259"/>
      <c r="P19" s="10"/>
    </row>
    <row r="20" spans="1:16" ht="12.75">
      <c r="A20" s="261"/>
      <c r="B20" s="261"/>
      <c r="C20" s="262"/>
      <c r="D20" s="36" t="s">
        <v>411</v>
      </c>
      <c r="E20" s="11"/>
      <c r="F20" s="42">
        <f>SUM(F9:F19)</f>
        <v>310932.37</v>
      </c>
      <c r="G20" s="42">
        <f>SUM(F20*26.68)/100</f>
        <v>82956.756316</v>
      </c>
      <c r="H20" s="42">
        <f>SUM(F20*8.5)/100</f>
        <v>26429.25145</v>
      </c>
      <c r="J20" s="10"/>
      <c r="K20" s="10"/>
      <c r="L20" s="10"/>
      <c r="M20" s="259"/>
      <c r="N20" s="259"/>
      <c r="O20" s="259"/>
      <c r="P20" s="10"/>
    </row>
    <row r="21" spans="1:16" ht="12.75">
      <c r="A21" s="261"/>
      <c r="B21" s="261"/>
      <c r="C21" s="261"/>
      <c r="D21" s="111" t="s">
        <v>283</v>
      </c>
      <c r="E21" s="111"/>
      <c r="F21" s="21">
        <v>35882.99</v>
      </c>
      <c r="G21" s="42">
        <f>SUM(F21*26.68)/100</f>
        <v>9573.581731999999</v>
      </c>
      <c r="H21" s="42">
        <f>SUM(F21*8.5)/100</f>
        <v>3050.05415</v>
      </c>
      <c r="J21" s="18"/>
      <c r="K21" s="259"/>
      <c r="L21" s="259"/>
      <c r="M21" s="259"/>
      <c r="N21" s="259"/>
      <c r="O21" s="259"/>
      <c r="P21" s="10"/>
    </row>
    <row r="22" spans="1:16" ht="12.75">
      <c r="A22" s="261"/>
      <c r="B22" s="263"/>
      <c r="C22" s="261"/>
      <c r="D22" s="8" t="s">
        <v>284</v>
      </c>
      <c r="E22" s="8"/>
      <c r="F22" s="21">
        <v>5555.16</v>
      </c>
      <c r="G22" s="42">
        <f>SUM(F22*23.8)/100</f>
        <v>1322.12808</v>
      </c>
      <c r="H22" s="42">
        <f>SUM(F22*8.5)/100</f>
        <v>472.1886</v>
      </c>
      <c r="J22" s="18"/>
      <c r="K22" s="259"/>
      <c r="L22" s="259"/>
      <c r="M22" s="259"/>
      <c r="N22" s="259"/>
      <c r="O22" s="259"/>
      <c r="P22" s="10"/>
    </row>
    <row r="23" spans="1:16" ht="12.75">
      <c r="A23" s="261"/>
      <c r="B23" s="263"/>
      <c r="C23" s="261"/>
      <c r="D23" s="8" t="s">
        <v>409</v>
      </c>
      <c r="E23" s="8"/>
      <c r="F23" s="21">
        <v>12799.93</v>
      </c>
      <c r="G23" s="42">
        <f>SUM(F23*26.68)/100</f>
        <v>3415.021324</v>
      </c>
      <c r="H23" s="42">
        <f>SUM(F23*8.5)/100</f>
        <v>1087.99405</v>
      </c>
      <c r="J23" s="18"/>
      <c r="K23" s="259"/>
      <c r="L23" s="259"/>
      <c r="M23" s="259"/>
      <c r="N23" s="259"/>
      <c r="O23" s="259"/>
      <c r="P23" s="10"/>
    </row>
    <row r="24" spans="1:16" ht="12.75">
      <c r="A24" s="8"/>
      <c r="B24" s="11"/>
      <c r="C24" s="8"/>
      <c r="D24" s="32" t="s">
        <v>410</v>
      </c>
      <c r="E24" s="32"/>
      <c r="F24" s="21">
        <v>878.16</v>
      </c>
      <c r="G24" s="21"/>
      <c r="H24" s="21"/>
      <c r="J24" s="10"/>
      <c r="K24" s="10"/>
      <c r="L24" s="10"/>
      <c r="M24" s="259"/>
      <c r="N24" s="259"/>
      <c r="O24" s="259"/>
      <c r="P24" s="10"/>
    </row>
    <row r="25" spans="1:16" ht="12.75">
      <c r="A25" s="8"/>
      <c r="B25" s="11"/>
      <c r="C25" s="36"/>
      <c r="D25" s="68" t="s">
        <v>242</v>
      </c>
      <c r="E25" s="69"/>
      <c r="F25" s="21">
        <f>SUM(F20:F24)</f>
        <v>366048.6099999999</v>
      </c>
      <c r="G25" s="21">
        <f>SUM(G20:G24)</f>
        <v>97267.487452</v>
      </c>
      <c r="H25" s="21">
        <f>SUM(H20:H24)</f>
        <v>31039.488250000002</v>
      </c>
      <c r="J25" s="18"/>
      <c r="K25" s="18"/>
      <c r="L25" s="18"/>
      <c r="M25" s="259"/>
      <c r="N25" s="259"/>
      <c r="O25" s="259"/>
      <c r="P25" s="10"/>
    </row>
    <row r="26" spans="1:16" ht="12.75">
      <c r="A26" s="1" t="s">
        <v>299</v>
      </c>
      <c r="B26" s="1"/>
      <c r="C26" s="1"/>
      <c r="D26" s="1"/>
      <c r="E26" s="1"/>
      <c r="F26" s="18"/>
      <c r="G26" s="18"/>
      <c r="H26" s="18"/>
      <c r="I26" s="10"/>
      <c r="J26" s="10"/>
      <c r="K26" s="10"/>
      <c r="L26" s="10"/>
      <c r="M26" s="259"/>
      <c r="N26" s="259"/>
      <c r="O26" s="259"/>
      <c r="P26" s="10"/>
    </row>
    <row r="27" spans="9:16" ht="12.75">
      <c r="I27" s="259"/>
      <c r="J27" s="259"/>
      <c r="K27" s="259"/>
      <c r="L27" s="259"/>
      <c r="M27" s="23"/>
      <c r="N27" s="18"/>
      <c r="O27" s="18"/>
      <c r="P27" s="10"/>
    </row>
    <row r="28" spans="7:16" ht="12.75">
      <c r="G28" s="264"/>
      <c r="H28" s="30"/>
      <c r="I28" s="89"/>
      <c r="J28" s="89"/>
      <c r="K28" s="89"/>
      <c r="L28" s="89"/>
      <c r="M28" s="10"/>
      <c r="N28" s="18"/>
      <c r="O28" s="18"/>
      <c r="P28" s="10"/>
    </row>
    <row r="29" spans="1:16" ht="12.75">
      <c r="A29" s="2" t="s">
        <v>389</v>
      </c>
      <c r="B29" s="2"/>
      <c r="C29" s="2"/>
      <c r="D29" s="2"/>
      <c r="E29" s="2"/>
      <c r="G29" s="264"/>
      <c r="H29" s="30"/>
      <c r="I29" s="89"/>
      <c r="J29" s="89"/>
      <c r="K29" s="89"/>
      <c r="L29" s="89"/>
      <c r="M29" s="10"/>
      <c r="N29" s="18"/>
      <c r="O29" s="18"/>
      <c r="P29" s="10"/>
    </row>
    <row r="30" spans="1:16" ht="12.75">
      <c r="A30" s="2"/>
      <c r="B30" s="2"/>
      <c r="C30" s="2"/>
      <c r="D30" s="2"/>
      <c r="E30" s="2"/>
      <c r="F30" s="260" t="s">
        <v>348</v>
      </c>
      <c r="G30" s="260" t="s">
        <v>368</v>
      </c>
      <c r="H30" s="260" t="s">
        <v>327</v>
      </c>
      <c r="I30" s="89"/>
      <c r="J30" s="89"/>
      <c r="K30" s="89"/>
      <c r="L30" s="89"/>
      <c r="M30" s="10"/>
      <c r="N30" s="18"/>
      <c r="O30" s="18"/>
      <c r="P30" s="10"/>
    </row>
    <row r="31" spans="1:16" ht="12.75">
      <c r="A31" s="3"/>
      <c r="B31" s="3"/>
      <c r="C31" s="3"/>
      <c r="D31" s="3"/>
      <c r="E31" s="3"/>
      <c r="F31" s="91" t="s">
        <v>408</v>
      </c>
      <c r="G31" s="6" t="s">
        <v>279</v>
      </c>
      <c r="H31" s="6" t="s">
        <v>280</v>
      </c>
      <c r="I31" s="15"/>
      <c r="J31" s="15"/>
      <c r="K31" s="15"/>
      <c r="L31" s="15"/>
      <c r="M31" s="30"/>
      <c r="N31" s="31"/>
      <c r="O31" s="31"/>
      <c r="P31" s="30"/>
    </row>
    <row r="32" spans="1:16" ht="12.75">
      <c r="A32" s="4" t="s">
        <v>22</v>
      </c>
      <c r="B32" s="4" t="s">
        <v>23</v>
      </c>
      <c r="C32" s="4" t="s">
        <v>33</v>
      </c>
      <c r="D32" s="4" t="s">
        <v>24</v>
      </c>
      <c r="E32" s="5" t="s">
        <v>25</v>
      </c>
      <c r="F32" s="59">
        <v>2013</v>
      </c>
      <c r="G32" s="109" t="s">
        <v>281</v>
      </c>
      <c r="H32" s="111"/>
      <c r="I32" s="15"/>
      <c r="J32" s="15"/>
      <c r="K32" s="15"/>
      <c r="L32" s="15"/>
      <c r="M32" s="30"/>
      <c r="N32" s="31"/>
      <c r="O32" s="31"/>
      <c r="P32" s="30"/>
    </row>
    <row r="33" spans="1:16" ht="12.75">
      <c r="A33" s="8">
        <v>1</v>
      </c>
      <c r="B33" s="8">
        <v>518</v>
      </c>
      <c r="C33" s="8" t="s">
        <v>212</v>
      </c>
      <c r="D33" s="8" t="s">
        <v>58</v>
      </c>
      <c r="E33" s="36" t="s">
        <v>201</v>
      </c>
      <c r="F33" s="21">
        <v>18901.7</v>
      </c>
      <c r="G33" s="21"/>
      <c r="H33" s="21"/>
      <c r="I33" s="15"/>
      <c r="J33" s="15"/>
      <c r="K33" s="15"/>
      <c r="L33" s="15"/>
      <c r="M33" s="30"/>
      <c r="N33" s="31"/>
      <c r="O33" s="31"/>
      <c r="P33" s="30"/>
    </row>
    <row r="34" spans="1:16" ht="12.75">
      <c r="A34" s="12" t="s">
        <v>219</v>
      </c>
      <c r="B34" s="8">
        <v>1021</v>
      </c>
      <c r="C34" s="8" t="s">
        <v>1</v>
      </c>
      <c r="D34" s="8" t="s">
        <v>2</v>
      </c>
      <c r="E34" s="36" t="s">
        <v>3</v>
      </c>
      <c r="F34" s="57">
        <v>11551.41</v>
      </c>
      <c r="G34" s="21"/>
      <c r="H34" s="21"/>
      <c r="I34" s="15"/>
      <c r="J34" s="15"/>
      <c r="K34" s="15"/>
      <c r="L34" s="15"/>
      <c r="M34" s="30"/>
      <c r="N34" s="31"/>
      <c r="O34" s="31"/>
      <c r="P34" s="30"/>
    </row>
    <row r="35" spans="1:16" ht="12.75">
      <c r="A35" s="12" t="s">
        <v>306</v>
      </c>
      <c r="B35" s="8">
        <v>1020</v>
      </c>
      <c r="C35" s="8" t="s">
        <v>1</v>
      </c>
      <c r="D35" s="8" t="s">
        <v>4</v>
      </c>
      <c r="E35" s="36" t="s">
        <v>45</v>
      </c>
      <c r="F35" s="57">
        <v>11551.41</v>
      </c>
      <c r="G35" s="21"/>
      <c r="H35" s="21"/>
      <c r="I35" s="15"/>
      <c r="J35" s="15"/>
      <c r="K35" s="15"/>
      <c r="L35" s="15"/>
      <c r="M35" s="30"/>
      <c r="N35" s="31"/>
      <c r="O35" s="31"/>
      <c r="P35" s="30"/>
    </row>
    <row r="36" spans="1:16" ht="12.75">
      <c r="A36" s="8">
        <v>4</v>
      </c>
      <c r="B36" s="8">
        <v>181</v>
      </c>
      <c r="C36" s="8" t="s">
        <v>71</v>
      </c>
      <c r="D36" s="8" t="s">
        <v>77</v>
      </c>
      <c r="E36" s="36" t="s">
        <v>146</v>
      </c>
      <c r="F36" s="57">
        <v>21585.33</v>
      </c>
      <c r="G36" s="21"/>
      <c r="H36" s="21"/>
      <c r="I36" s="15"/>
      <c r="J36" s="15"/>
      <c r="K36" s="15"/>
      <c r="L36" s="15"/>
      <c r="M36" s="30"/>
      <c r="N36" s="31"/>
      <c r="O36" s="31"/>
      <c r="P36" s="30"/>
    </row>
    <row r="37" spans="1:16" ht="12.75">
      <c r="A37" s="12">
        <v>5</v>
      </c>
      <c r="B37" s="8">
        <v>190</v>
      </c>
      <c r="C37" s="8" t="s">
        <v>212</v>
      </c>
      <c r="D37" s="8" t="s">
        <v>59</v>
      </c>
      <c r="E37" s="36" t="s">
        <v>202</v>
      </c>
      <c r="F37" s="21">
        <v>18901.7</v>
      </c>
      <c r="G37" s="21"/>
      <c r="H37" s="21"/>
      <c r="I37" s="15"/>
      <c r="J37" s="15"/>
      <c r="K37" s="15"/>
      <c r="L37" s="15"/>
      <c r="M37" s="30"/>
      <c r="N37" s="31"/>
      <c r="O37" s="31"/>
      <c r="P37" s="30"/>
    </row>
    <row r="38" spans="1:16" ht="12.75">
      <c r="A38" s="12">
        <v>6</v>
      </c>
      <c r="B38" s="8">
        <v>210</v>
      </c>
      <c r="C38" s="8" t="s">
        <v>212</v>
      </c>
      <c r="D38" s="8" t="s">
        <v>179</v>
      </c>
      <c r="E38" s="36" t="s">
        <v>50</v>
      </c>
      <c r="F38" s="21">
        <v>18901.7</v>
      </c>
      <c r="G38" s="21"/>
      <c r="H38" s="21"/>
      <c r="I38" s="15"/>
      <c r="J38" s="15"/>
      <c r="K38" s="15"/>
      <c r="L38" s="15"/>
      <c r="M38" s="30"/>
      <c r="N38" s="31"/>
      <c r="O38" s="31"/>
      <c r="P38" s="30"/>
    </row>
    <row r="39" spans="1:16" ht="12.75">
      <c r="A39" s="12" t="s">
        <v>313</v>
      </c>
      <c r="B39" s="8">
        <v>85</v>
      </c>
      <c r="C39" s="8" t="s">
        <v>73</v>
      </c>
      <c r="D39" s="8" t="s">
        <v>60</v>
      </c>
      <c r="E39" s="36" t="s">
        <v>152</v>
      </c>
      <c r="F39" s="21">
        <v>11695.94</v>
      </c>
      <c r="G39" s="21"/>
      <c r="H39" s="21"/>
      <c r="I39" s="15"/>
      <c r="J39" s="15"/>
      <c r="K39" s="15"/>
      <c r="L39" s="15"/>
      <c r="M39" s="30"/>
      <c r="N39" s="31"/>
      <c r="O39" s="31"/>
      <c r="P39" s="30"/>
    </row>
    <row r="40" spans="1:16" ht="12.75">
      <c r="A40" s="12">
        <v>8</v>
      </c>
      <c r="B40" s="8">
        <v>98</v>
      </c>
      <c r="C40" s="8" t="s">
        <v>14</v>
      </c>
      <c r="D40" s="8" t="s">
        <v>61</v>
      </c>
      <c r="E40" s="36" t="s">
        <v>50</v>
      </c>
      <c r="F40" s="21">
        <v>24121.24</v>
      </c>
      <c r="G40" s="21"/>
      <c r="H40" s="21"/>
      <c r="I40" s="15"/>
      <c r="J40" s="15"/>
      <c r="K40" s="15"/>
      <c r="L40" s="15"/>
      <c r="M40" s="30"/>
      <c r="N40" s="31"/>
      <c r="O40" s="31"/>
      <c r="P40" s="30"/>
    </row>
    <row r="41" spans="1:16" ht="12.75">
      <c r="A41" s="12">
        <v>9</v>
      </c>
      <c r="B41" s="8">
        <v>180</v>
      </c>
      <c r="C41" s="8" t="s">
        <v>193</v>
      </c>
      <c r="D41" s="8" t="s">
        <v>62</v>
      </c>
      <c r="E41" s="36" t="s">
        <v>87</v>
      </c>
      <c r="F41" s="21">
        <v>21626.67</v>
      </c>
      <c r="G41" s="21"/>
      <c r="H41" s="21"/>
      <c r="I41" s="15"/>
      <c r="J41" s="15"/>
      <c r="K41" s="15"/>
      <c r="L41" s="15"/>
      <c r="M41" s="30"/>
      <c r="N41" s="31"/>
      <c r="O41" s="31"/>
      <c r="P41" s="30"/>
    </row>
    <row r="42" spans="1:16" ht="12.75">
      <c r="A42" s="12">
        <v>10</v>
      </c>
      <c r="B42" s="38">
        <v>212</v>
      </c>
      <c r="C42" s="38" t="s">
        <v>212</v>
      </c>
      <c r="D42" s="38" t="s">
        <v>63</v>
      </c>
      <c r="E42" s="115" t="s">
        <v>112</v>
      </c>
      <c r="F42" s="21">
        <v>18901.7</v>
      </c>
      <c r="G42" s="21"/>
      <c r="H42" s="21"/>
      <c r="I42" s="15"/>
      <c r="J42" s="15"/>
      <c r="K42" s="15"/>
      <c r="L42" s="15"/>
      <c r="M42" s="30"/>
      <c r="N42" s="31"/>
      <c r="O42" s="31"/>
      <c r="P42" s="30"/>
    </row>
    <row r="43" spans="1:16" ht="12.75">
      <c r="A43" s="12">
        <v>11</v>
      </c>
      <c r="B43" s="8">
        <v>113</v>
      </c>
      <c r="C43" s="8" t="s">
        <v>214</v>
      </c>
      <c r="D43" s="8" t="s">
        <v>64</v>
      </c>
      <c r="E43" s="36" t="s">
        <v>89</v>
      </c>
      <c r="F43" s="21">
        <v>21102.38</v>
      </c>
      <c r="G43" s="21"/>
      <c r="H43" s="21"/>
      <c r="I43" s="15"/>
      <c r="J43" s="15"/>
      <c r="K43" s="15"/>
      <c r="L43" s="15"/>
      <c r="M43" s="30"/>
      <c r="N43" s="31"/>
      <c r="O43" s="31"/>
      <c r="P43" s="30"/>
    </row>
    <row r="44" spans="1:16" ht="12.75">
      <c r="A44" s="12">
        <v>12</v>
      </c>
      <c r="B44" s="8">
        <v>517</v>
      </c>
      <c r="C44" s="8" t="s">
        <v>71</v>
      </c>
      <c r="D44" s="8" t="s">
        <v>65</v>
      </c>
      <c r="E44" s="36" t="s">
        <v>204</v>
      </c>
      <c r="F44" s="21">
        <v>21253.31</v>
      </c>
      <c r="G44" s="21"/>
      <c r="H44" s="21"/>
      <c r="I44" s="15"/>
      <c r="J44" s="15"/>
      <c r="K44" s="15"/>
      <c r="L44" s="15"/>
      <c r="M44" s="259"/>
      <c r="N44" s="18"/>
      <c r="O44" s="18"/>
      <c r="P44" s="10"/>
    </row>
    <row r="45" spans="1:16" ht="12.75">
      <c r="A45" s="12">
        <v>13</v>
      </c>
      <c r="B45" s="8">
        <v>72</v>
      </c>
      <c r="C45" s="8" t="s">
        <v>212</v>
      </c>
      <c r="D45" s="8" t="s">
        <v>66</v>
      </c>
      <c r="E45" s="36" t="s">
        <v>205</v>
      </c>
      <c r="F45" s="21">
        <v>20082.36</v>
      </c>
      <c r="G45" s="21"/>
      <c r="H45" s="21"/>
      <c r="J45" s="148"/>
      <c r="K45" s="148"/>
      <c r="L45" s="148"/>
      <c r="M45" s="15"/>
      <c r="N45" s="259"/>
      <c r="O45" s="259"/>
      <c r="P45" s="10"/>
    </row>
    <row r="46" spans="1:16" ht="12.75">
      <c r="A46" s="90">
        <v>14</v>
      </c>
      <c r="B46" s="8">
        <v>94</v>
      </c>
      <c r="C46" s="8" t="s">
        <v>0</v>
      </c>
      <c r="D46" s="8" t="s">
        <v>67</v>
      </c>
      <c r="E46" s="36" t="s">
        <v>206</v>
      </c>
      <c r="F46" s="21">
        <v>19822.75</v>
      </c>
      <c r="G46" s="21"/>
      <c r="H46" s="21"/>
      <c r="J46" s="9"/>
      <c r="K46" s="9"/>
      <c r="L46" s="9"/>
      <c r="M46" s="15"/>
      <c r="N46" s="259"/>
      <c r="O46" s="259"/>
      <c r="P46" s="10"/>
    </row>
    <row r="47" spans="1:16" ht="12.75">
      <c r="A47" s="12">
        <v>15</v>
      </c>
      <c r="B47" s="8">
        <v>120</v>
      </c>
      <c r="C47" s="8" t="s">
        <v>0</v>
      </c>
      <c r="D47" s="8" t="s">
        <v>68</v>
      </c>
      <c r="E47" s="36" t="s">
        <v>85</v>
      </c>
      <c r="F47" s="21">
        <v>19950.28</v>
      </c>
      <c r="G47" s="21"/>
      <c r="H47" s="21"/>
      <c r="J47" s="9"/>
      <c r="K47" s="9"/>
      <c r="L47" s="9"/>
      <c r="M47" s="9"/>
      <c r="N47" s="259"/>
      <c r="O47" s="259"/>
      <c r="P47" s="10"/>
    </row>
    <row r="48" spans="1:16" ht="12.75">
      <c r="A48" s="90">
        <v>16</v>
      </c>
      <c r="B48" s="8">
        <v>2047</v>
      </c>
      <c r="C48" s="8" t="s">
        <v>210</v>
      </c>
      <c r="D48" s="8" t="s">
        <v>69</v>
      </c>
      <c r="E48" s="36" t="s">
        <v>50</v>
      </c>
      <c r="F48" s="21">
        <v>17878.21</v>
      </c>
      <c r="G48" s="21"/>
      <c r="H48" s="21"/>
      <c r="J48" s="10"/>
      <c r="K48" s="10"/>
      <c r="L48" s="259"/>
      <c r="M48" s="9"/>
      <c r="N48" s="10"/>
      <c r="O48" s="10"/>
      <c r="P48" s="10"/>
    </row>
    <row r="49" spans="1:16" ht="12.75">
      <c r="A49" s="261"/>
      <c r="B49" s="261"/>
      <c r="C49" s="262"/>
      <c r="D49" s="36" t="s">
        <v>411</v>
      </c>
      <c r="E49" s="265"/>
      <c r="F49" s="21">
        <f>SUM(F33:F48)</f>
        <v>297828.09</v>
      </c>
      <c r="G49" s="42">
        <f>SUM(F49*26.68)/100</f>
        <v>79460.53441200001</v>
      </c>
      <c r="H49" s="42">
        <f>SUM(F49*8.5)/100</f>
        <v>25315.38765</v>
      </c>
      <c r="J49" s="10"/>
      <c r="K49" s="10"/>
      <c r="L49" s="259"/>
      <c r="M49" s="259"/>
      <c r="N49" s="10"/>
      <c r="O49" s="10"/>
      <c r="P49" s="10"/>
    </row>
    <row r="50" spans="1:16" ht="12.75">
      <c r="A50" s="39"/>
      <c r="B50" s="8"/>
      <c r="C50" s="8"/>
      <c r="D50" s="111" t="s">
        <v>283</v>
      </c>
      <c r="E50" s="110"/>
      <c r="F50" s="266">
        <v>34391.72</v>
      </c>
      <c r="G50" s="42">
        <f>SUM(F50*26.68)/100</f>
        <v>9175.710896</v>
      </c>
      <c r="H50" s="42">
        <f>SUM(F50*8.5)/100</f>
        <v>2923.2961999999998</v>
      </c>
      <c r="J50" s="10"/>
      <c r="K50" s="10"/>
      <c r="L50" s="259"/>
      <c r="M50" s="259"/>
      <c r="N50" s="9"/>
      <c r="O50" s="9"/>
      <c r="P50" s="10"/>
    </row>
    <row r="51" spans="1:16" ht="12.75">
      <c r="A51" s="39"/>
      <c r="B51" s="8"/>
      <c r="C51" s="8"/>
      <c r="D51" s="8" t="s">
        <v>284</v>
      </c>
      <c r="E51" s="36"/>
      <c r="F51" s="21">
        <v>7332.13</v>
      </c>
      <c r="G51" s="42">
        <f>SUM(F51*23.8)/100</f>
        <v>1745.0469400000002</v>
      </c>
      <c r="H51" s="42">
        <f>SUM(F51*8.5)/100</f>
        <v>623.23105</v>
      </c>
      <c r="J51" s="10"/>
      <c r="K51" s="10"/>
      <c r="L51" s="259"/>
      <c r="M51" s="259"/>
      <c r="N51" s="148"/>
      <c r="O51" s="9"/>
      <c r="P51" s="10"/>
    </row>
    <row r="52" spans="1:16" ht="12.75">
      <c r="A52" s="39"/>
      <c r="B52" s="8"/>
      <c r="C52" s="8"/>
      <c r="D52" s="8" t="s">
        <v>409</v>
      </c>
      <c r="E52" s="36"/>
      <c r="F52" s="21">
        <v>12800.97</v>
      </c>
      <c r="G52" s="42">
        <f>SUM(F52*26.68)/100</f>
        <v>3415.298796</v>
      </c>
      <c r="H52" s="42">
        <f>SUM(F52*8.5)/100</f>
        <v>1088.0824499999999</v>
      </c>
      <c r="J52" s="10"/>
      <c r="K52" s="10"/>
      <c r="L52" s="259"/>
      <c r="M52" s="259"/>
      <c r="N52" s="10"/>
      <c r="O52" s="10"/>
      <c r="P52" s="10"/>
    </row>
    <row r="53" spans="1:16" ht="12.75">
      <c r="A53" s="39"/>
      <c r="B53" s="8"/>
      <c r="C53" s="8"/>
      <c r="D53" s="32" t="s">
        <v>410</v>
      </c>
      <c r="E53" s="116"/>
      <c r="F53" s="21">
        <v>2399.04</v>
      </c>
      <c r="G53" s="21"/>
      <c r="H53" s="21"/>
      <c r="J53" s="10"/>
      <c r="K53" s="10"/>
      <c r="L53" s="259"/>
      <c r="M53" s="259"/>
      <c r="N53" s="9"/>
      <c r="O53" s="9"/>
      <c r="P53" s="10"/>
    </row>
    <row r="54" spans="1:16" ht="12.75">
      <c r="A54" s="39"/>
      <c r="B54" s="8"/>
      <c r="C54" s="8"/>
      <c r="D54" s="68" t="s">
        <v>242</v>
      </c>
      <c r="E54" s="69"/>
      <c r="F54" s="42">
        <f>SUM(F49:F53)</f>
        <v>354751.95</v>
      </c>
      <c r="G54" s="21">
        <f>SUM(G49:G53)</f>
        <v>93796.59104400002</v>
      </c>
      <c r="H54" s="21">
        <f>SUM(H49:H53)</f>
        <v>29949.997349999998</v>
      </c>
      <c r="J54" s="10"/>
      <c r="K54" s="10"/>
      <c r="L54" s="259"/>
      <c r="M54" s="259"/>
      <c r="N54" s="148"/>
      <c r="O54" s="9"/>
      <c r="P54" s="10"/>
    </row>
    <row r="55" spans="1:16" ht="12.75">
      <c r="A55" s="1" t="s">
        <v>312</v>
      </c>
      <c r="B55" s="1"/>
      <c r="C55" s="1"/>
      <c r="J55" s="10"/>
      <c r="K55" s="10"/>
      <c r="L55" s="259"/>
      <c r="M55" s="259"/>
      <c r="N55" s="148"/>
      <c r="O55" s="9"/>
      <c r="P55" s="10"/>
    </row>
    <row r="56" spans="1:16" ht="12.75">
      <c r="A56" s="1" t="s">
        <v>311</v>
      </c>
      <c r="B56" s="1"/>
      <c r="C56" s="1"/>
      <c r="J56" s="10"/>
      <c r="K56" s="10"/>
      <c r="L56" s="259"/>
      <c r="M56" s="259"/>
      <c r="N56" s="18"/>
      <c r="O56" s="18"/>
      <c r="P56" s="10"/>
    </row>
    <row r="57" spans="10:16" ht="12.75">
      <c r="J57" s="10"/>
      <c r="K57" s="10"/>
      <c r="L57" s="259"/>
      <c r="M57" s="259"/>
      <c r="N57" s="18"/>
      <c r="O57" s="18"/>
      <c r="P57" s="10"/>
    </row>
    <row r="58" spans="10:16" ht="12.75">
      <c r="J58" s="10"/>
      <c r="K58" s="10"/>
      <c r="L58" s="259"/>
      <c r="M58" s="259"/>
      <c r="N58" s="18"/>
      <c r="O58" s="18"/>
      <c r="P58" s="10"/>
    </row>
    <row r="59" spans="10:16" ht="12.75">
      <c r="J59" s="10"/>
      <c r="K59" s="10"/>
      <c r="L59" s="259"/>
      <c r="M59" s="259"/>
      <c r="N59" s="18"/>
      <c r="O59" s="18"/>
      <c r="P59" s="10"/>
    </row>
    <row r="60" spans="10:16" ht="12.75">
      <c r="J60" s="10"/>
      <c r="K60" s="10"/>
      <c r="L60" s="259"/>
      <c r="M60" s="259"/>
      <c r="N60" s="18"/>
      <c r="O60" s="18"/>
      <c r="P60" s="10"/>
    </row>
    <row r="61" spans="10:16" ht="12.75">
      <c r="J61" s="10"/>
      <c r="K61" s="10"/>
      <c r="L61" s="259"/>
      <c r="M61" s="259"/>
      <c r="N61" s="18"/>
      <c r="O61" s="18"/>
      <c r="P61" s="10"/>
    </row>
    <row r="62" spans="10:16" ht="12.75">
      <c r="J62" s="10"/>
      <c r="K62" s="10"/>
      <c r="L62" s="259"/>
      <c r="M62" s="259"/>
      <c r="N62" s="18"/>
      <c r="O62" s="18"/>
      <c r="P62" s="10"/>
    </row>
    <row r="63" spans="10:16" ht="12.75">
      <c r="J63" s="62"/>
      <c r="K63" s="10"/>
      <c r="L63" s="10"/>
      <c r="M63" s="259"/>
      <c r="N63" s="18"/>
      <c r="O63" s="18"/>
      <c r="P63" s="10"/>
    </row>
    <row r="64" spans="1:16" ht="12.75">
      <c r="A64" s="2" t="s">
        <v>21</v>
      </c>
      <c r="B64" s="2"/>
      <c r="C64" s="2"/>
      <c r="D64" s="2"/>
      <c r="J64" s="62"/>
      <c r="K64" s="10"/>
      <c r="L64" s="10"/>
      <c r="M64" s="259"/>
      <c r="N64" s="18"/>
      <c r="O64" s="18"/>
      <c r="P64" s="10"/>
    </row>
    <row r="65" spans="6:16" ht="12.75">
      <c r="F65" s="4" t="s">
        <v>349</v>
      </c>
      <c r="G65" s="4" t="s">
        <v>369</v>
      </c>
      <c r="H65" s="4" t="s">
        <v>328</v>
      </c>
      <c r="J65" s="267"/>
      <c r="K65" s="259"/>
      <c r="L65" s="259"/>
      <c r="M65" s="23"/>
      <c r="N65" s="18"/>
      <c r="O65" s="18"/>
      <c r="P65" s="10"/>
    </row>
    <row r="66" spans="5:16" ht="12.75">
      <c r="E66" s="2"/>
      <c r="F66" s="268" t="s">
        <v>408</v>
      </c>
      <c r="G66" s="94" t="s">
        <v>279</v>
      </c>
      <c r="H66" s="94" t="s">
        <v>280</v>
      </c>
      <c r="J66" s="18"/>
      <c r="K66" s="259"/>
      <c r="L66" s="259"/>
      <c r="M66" s="23"/>
      <c r="N66" s="18"/>
      <c r="O66" s="18"/>
      <c r="P66" s="10"/>
    </row>
    <row r="67" spans="1:16" ht="12.75">
      <c r="A67" s="4" t="s">
        <v>22</v>
      </c>
      <c r="B67" s="4" t="s">
        <v>23</v>
      </c>
      <c r="C67" s="4" t="s">
        <v>33</v>
      </c>
      <c r="D67" s="4" t="s">
        <v>24</v>
      </c>
      <c r="E67" s="5" t="s">
        <v>25</v>
      </c>
      <c r="F67" s="59">
        <v>2013</v>
      </c>
      <c r="G67" s="109" t="s">
        <v>281</v>
      </c>
      <c r="H67" s="269"/>
      <c r="J67" s="18"/>
      <c r="K67" s="259"/>
      <c r="L67" s="259"/>
      <c r="M67" s="23"/>
      <c r="N67" s="18"/>
      <c r="O67" s="18"/>
      <c r="P67" s="10"/>
    </row>
    <row r="68" spans="1:16" ht="12.75">
      <c r="A68" s="8">
        <v>1</v>
      </c>
      <c r="B68" s="8">
        <v>132</v>
      </c>
      <c r="C68" s="8" t="s">
        <v>264</v>
      </c>
      <c r="D68" s="8" t="s">
        <v>74</v>
      </c>
      <c r="E68" s="36" t="s">
        <v>85</v>
      </c>
      <c r="F68" s="21">
        <v>24040.51</v>
      </c>
      <c r="G68" s="270"/>
      <c r="H68" s="21"/>
      <c r="J68" s="18"/>
      <c r="K68" s="18"/>
      <c r="L68" s="18"/>
      <c r="M68" s="10"/>
      <c r="N68" s="18"/>
      <c r="O68" s="18"/>
      <c r="P68" s="10"/>
    </row>
    <row r="69" spans="1:16" ht="12.75">
      <c r="A69" s="8">
        <v>2</v>
      </c>
      <c r="B69" s="8">
        <v>226</v>
      </c>
      <c r="C69" s="8" t="s">
        <v>72</v>
      </c>
      <c r="D69" s="8" t="s">
        <v>76</v>
      </c>
      <c r="E69" s="36" t="s">
        <v>87</v>
      </c>
      <c r="F69" s="21">
        <v>26790.27</v>
      </c>
      <c r="G69" s="270"/>
      <c r="H69" s="21"/>
      <c r="J69" s="18"/>
      <c r="K69" s="18"/>
      <c r="L69" s="18"/>
      <c r="M69" s="10"/>
      <c r="N69" s="18"/>
      <c r="O69" s="18"/>
      <c r="P69" s="10"/>
    </row>
    <row r="70" spans="1:16" ht="12.75">
      <c r="A70" s="8">
        <v>3</v>
      </c>
      <c r="B70" s="8">
        <v>149</v>
      </c>
      <c r="C70" s="8" t="s">
        <v>0</v>
      </c>
      <c r="D70" s="8" t="s">
        <v>59</v>
      </c>
      <c r="E70" s="36" t="s">
        <v>203</v>
      </c>
      <c r="F70" s="21">
        <v>20327.54</v>
      </c>
      <c r="G70" s="270"/>
      <c r="H70" s="21"/>
      <c r="I70" s="271"/>
      <c r="N70" s="18"/>
      <c r="O70" s="18"/>
      <c r="P70" s="10"/>
    </row>
    <row r="71" spans="1:16" ht="12.75">
      <c r="A71" s="8">
        <v>4</v>
      </c>
      <c r="B71" s="8">
        <v>83</v>
      </c>
      <c r="C71" s="8" t="s">
        <v>264</v>
      </c>
      <c r="D71" s="8" t="s">
        <v>59</v>
      </c>
      <c r="E71" s="36" t="s">
        <v>18</v>
      </c>
      <c r="F71" s="21">
        <v>24079.9</v>
      </c>
      <c r="G71" s="270"/>
      <c r="H71" s="21"/>
      <c r="N71" s="18"/>
      <c r="O71" s="18"/>
      <c r="P71" s="10"/>
    </row>
    <row r="72" spans="1:16" ht="12.75">
      <c r="A72" s="12">
        <v>5</v>
      </c>
      <c r="B72" s="8">
        <v>129</v>
      </c>
      <c r="C72" s="8" t="s">
        <v>0</v>
      </c>
      <c r="D72" s="8" t="s">
        <v>81</v>
      </c>
      <c r="E72" s="36" t="s">
        <v>91</v>
      </c>
      <c r="F72" s="21">
        <v>19956.91</v>
      </c>
      <c r="G72" s="270"/>
      <c r="H72" s="21"/>
      <c r="N72" s="18"/>
      <c r="O72" s="18"/>
      <c r="P72" s="10"/>
    </row>
    <row r="73" spans="1:16" ht="12.75">
      <c r="A73" s="8">
        <v>6</v>
      </c>
      <c r="B73" s="8">
        <v>101</v>
      </c>
      <c r="C73" s="8" t="s">
        <v>0</v>
      </c>
      <c r="D73" s="8" t="s">
        <v>83</v>
      </c>
      <c r="E73" s="36" t="s">
        <v>52</v>
      </c>
      <c r="F73" s="21">
        <v>19957.04</v>
      </c>
      <c r="G73" s="270"/>
      <c r="H73" s="21"/>
      <c r="N73" s="18"/>
      <c r="O73" s="18"/>
      <c r="P73" s="10"/>
    </row>
    <row r="74" spans="1:16" ht="12.75">
      <c r="A74" s="8">
        <v>7</v>
      </c>
      <c r="B74" s="8">
        <v>91</v>
      </c>
      <c r="C74" s="8" t="s">
        <v>71</v>
      </c>
      <c r="D74" s="8" t="s">
        <v>127</v>
      </c>
      <c r="E74" s="36" t="s">
        <v>163</v>
      </c>
      <c r="F74" s="21">
        <v>22123.14</v>
      </c>
      <c r="G74" s="270"/>
      <c r="H74" s="21"/>
      <c r="N74" s="259"/>
      <c r="O74" s="259"/>
      <c r="P74" s="10"/>
    </row>
    <row r="75" spans="1:16" ht="12.75">
      <c r="A75" s="8"/>
      <c r="B75" s="8"/>
      <c r="C75" s="8"/>
      <c r="D75" s="36" t="s">
        <v>411</v>
      </c>
      <c r="E75" s="265"/>
      <c r="F75" s="21">
        <f>SUM(F68:F74)</f>
        <v>157275.31</v>
      </c>
      <c r="G75" s="21">
        <f>SUM(F75*26.68)/100</f>
        <v>41961.052708</v>
      </c>
      <c r="H75" s="21">
        <f>SUM(F75*8.5)/100</f>
        <v>13368.40135</v>
      </c>
      <c r="J75" s="15"/>
      <c r="K75" s="15"/>
      <c r="L75" s="15"/>
      <c r="M75" s="259"/>
      <c r="N75" s="259"/>
      <c r="O75" s="259"/>
      <c r="P75" s="10"/>
    </row>
    <row r="76" spans="1:16" ht="12.75">
      <c r="A76" s="8"/>
      <c r="B76" s="8"/>
      <c r="C76" s="8"/>
      <c r="D76" s="111" t="s">
        <v>283</v>
      </c>
      <c r="E76" s="110"/>
      <c r="F76" s="21">
        <v>24672.7</v>
      </c>
      <c r="G76" s="42">
        <f>SUM(F76*26.68)/100</f>
        <v>6582.67636</v>
      </c>
      <c r="H76" s="21">
        <f>SUM(F76*8.5)/100</f>
        <v>2097.1795</v>
      </c>
      <c r="J76" s="259"/>
      <c r="K76" s="259"/>
      <c r="L76" s="259"/>
      <c r="M76" s="15"/>
      <c r="N76" s="259"/>
      <c r="O76" s="259"/>
      <c r="P76" s="10"/>
    </row>
    <row r="77" spans="1:16" ht="12.75">
      <c r="A77" s="8"/>
      <c r="B77" s="8"/>
      <c r="C77" s="8"/>
      <c r="D77" s="8" t="s">
        <v>284</v>
      </c>
      <c r="E77" s="36"/>
      <c r="F77" s="21">
        <v>3833.16</v>
      </c>
      <c r="G77" s="42">
        <f>SUM(F77*23.8)/100</f>
        <v>912.2920799999999</v>
      </c>
      <c r="H77" s="21">
        <f>SUM(F77*8.5)/100</f>
        <v>325.8186</v>
      </c>
      <c r="J77" s="9"/>
      <c r="K77" s="9"/>
      <c r="L77" s="9"/>
      <c r="M77" s="9"/>
      <c r="N77" s="259"/>
      <c r="O77" s="259"/>
      <c r="P77" s="10"/>
    </row>
    <row r="78" spans="1:15" ht="12.75">
      <c r="A78" s="8"/>
      <c r="B78" s="8"/>
      <c r="C78" s="8"/>
      <c r="D78" s="8" t="s">
        <v>409</v>
      </c>
      <c r="E78" s="36"/>
      <c r="F78" s="21">
        <v>16000.01</v>
      </c>
      <c r="G78" s="42">
        <f>SUM(F78*26.68)/100</f>
        <v>4268.802668</v>
      </c>
      <c r="H78" s="21">
        <f>SUM(F78*8.5)/100</f>
        <v>1360.00085</v>
      </c>
      <c r="J78" s="259"/>
      <c r="K78" s="259"/>
      <c r="L78" s="259"/>
      <c r="M78" s="259"/>
      <c r="N78" s="259"/>
      <c r="O78" s="259"/>
    </row>
    <row r="79" spans="1:15" ht="12.75">
      <c r="A79" s="8"/>
      <c r="B79" s="8"/>
      <c r="C79" s="8"/>
      <c r="D79" s="32" t="s">
        <v>410</v>
      </c>
      <c r="E79" s="116"/>
      <c r="F79" s="21">
        <v>1244.4</v>
      </c>
      <c r="G79" s="21"/>
      <c r="H79" s="21"/>
      <c r="J79" s="259"/>
      <c r="K79" s="259"/>
      <c r="L79" s="259"/>
      <c r="M79" s="259"/>
      <c r="N79" s="259"/>
      <c r="O79" s="259"/>
    </row>
    <row r="80" spans="1:15" ht="12.75">
      <c r="A80" s="39"/>
      <c r="B80" s="8"/>
      <c r="C80" s="8"/>
      <c r="D80" s="68" t="s">
        <v>242</v>
      </c>
      <c r="E80" s="69"/>
      <c r="F80" s="21">
        <f>SUM(F75:F79)</f>
        <v>203025.58000000002</v>
      </c>
      <c r="G80" s="270">
        <f>SUM(G75:G79)</f>
        <v>53724.823816000004</v>
      </c>
      <c r="H80" s="270">
        <f>SUM(H75:H79)</f>
        <v>17151.4003</v>
      </c>
      <c r="J80" s="259"/>
      <c r="K80" s="259"/>
      <c r="L80" s="259"/>
      <c r="M80" s="259"/>
      <c r="N80" s="259"/>
      <c r="O80" s="259"/>
    </row>
    <row r="81" spans="1:15" ht="12.75">
      <c r="A81" s="62"/>
      <c r="B81" s="10"/>
      <c r="C81" s="10"/>
      <c r="D81" s="23"/>
      <c r="E81" s="23"/>
      <c r="F81" s="1"/>
      <c r="G81" s="65"/>
      <c r="H81" s="18"/>
      <c r="J81" s="259"/>
      <c r="K81" s="259"/>
      <c r="L81" s="259"/>
      <c r="M81" s="259"/>
      <c r="N81" s="259"/>
      <c r="O81" s="259"/>
    </row>
    <row r="82" spans="1:15" ht="12.75">
      <c r="A82" s="62"/>
      <c r="B82" s="10"/>
      <c r="C82" s="10"/>
      <c r="D82" s="23"/>
      <c r="E82" s="23"/>
      <c r="F82" s="1"/>
      <c r="G82" s="65"/>
      <c r="H82" s="18"/>
      <c r="J82" s="259"/>
      <c r="K82" s="259"/>
      <c r="L82" s="259"/>
      <c r="M82" s="259"/>
      <c r="N82" s="259"/>
      <c r="O82" s="259"/>
    </row>
    <row r="83" spans="1:15" ht="12.75">
      <c r="A83" s="2" t="s">
        <v>390</v>
      </c>
      <c r="B83" s="2"/>
      <c r="C83" s="2"/>
      <c r="D83" s="2"/>
      <c r="E83" s="2"/>
      <c r="F83" s="34"/>
      <c r="G83" s="34"/>
      <c r="H83" s="34"/>
      <c r="J83" s="259"/>
      <c r="K83" s="259"/>
      <c r="L83" s="259"/>
      <c r="M83" s="259"/>
      <c r="N83" s="259"/>
      <c r="O83" s="259"/>
    </row>
    <row r="84" spans="1:15" ht="12.75">
      <c r="A84" s="2"/>
      <c r="B84" s="2"/>
      <c r="C84" s="2"/>
      <c r="D84" s="2"/>
      <c r="E84" s="2"/>
      <c r="F84" s="260" t="s">
        <v>350</v>
      </c>
      <c r="G84" s="260" t="s">
        <v>370</v>
      </c>
      <c r="H84" s="260" t="s">
        <v>331</v>
      </c>
      <c r="J84" s="259"/>
      <c r="K84" s="259"/>
      <c r="L84" s="259"/>
      <c r="M84" s="259"/>
      <c r="N84" s="259"/>
      <c r="O84" s="259"/>
    </row>
    <row r="85" spans="1:15" ht="12.75">
      <c r="A85" s="3"/>
      <c r="B85" s="3"/>
      <c r="C85" s="3"/>
      <c r="D85" s="3"/>
      <c r="E85" s="3"/>
      <c r="F85" s="91" t="s">
        <v>408</v>
      </c>
      <c r="G85" s="6" t="s">
        <v>279</v>
      </c>
      <c r="H85" s="6" t="s">
        <v>280</v>
      </c>
      <c r="J85" s="259"/>
      <c r="K85" s="259"/>
      <c r="L85" s="259"/>
      <c r="M85" s="259"/>
      <c r="N85" s="259"/>
      <c r="O85" s="259"/>
    </row>
    <row r="86" spans="1:15" ht="12.75">
      <c r="A86" s="4" t="s">
        <v>22</v>
      </c>
      <c r="B86" s="4" t="s">
        <v>23</v>
      </c>
      <c r="C86" s="4" t="s">
        <v>33</v>
      </c>
      <c r="D86" s="4" t="s">
        <v>24</v>
      </c>
      <c r="E86" s="4" t="s">
        <v>25</v>
      </c>
      <c r="F86" s="59">
        <v>2013</v>
      </c>
      <c r="G86" s="109" t="s">
        <v>281</v>
      </c>
      <c r="H86" s="269"/>
      <c r="J86" s="259"/>
      <c r="K86" s="259"/>
      <c r="L86" s="259"/>
      <c r="M86" s="259"/>
      <c r="N86" s="259"/>
      <c r="O86" s="259"/>
    </row>
    <row r="87" spans="1:15" ht="12.75">
      <c r="A87" s="8">
        <v>1</v>
      </c>
      <c r="B87" s="8">
        <v>102</v>
      </c>
      <c r="C87" s="8" t="s">
        <v>0</v>
      </c>
      <c r="D87" s="8" t="s">
        <v>120</v>
      </c>
      <c r="E87" s="8" t="s">
        <v>91</v>
      </c>
      <c r="F87" s="21">
        <v>20214.31</v>
      </c>
      <c r="G87" s="21"/>
      <c r="H87" s="21"/>
      <c r="J87" s="259"/>
      <c r="K87" s="259"/>
      <c r="L87" s="259"/>
      <c r="M87" s="259"/>
      <c r="N87" s="259"/>
      <c r="O87" s="259"/>
    </row>
    <row r="88" spans="1:15" ht="12.75">
      <c r="A88" s="1">
        <v>2</v>
      </c>
      <c r="B88" s="8">
        <v>148</v>
      </c>
      <c r="C88" s="8" t="s">
        <v>71</v>
      </c>
      <c r="D88" s="8" t="s">
        <v>121</v>
      </c>
      <c r="E88" s="8" t="s">
        <v>158</v>
      </c>
      <c r="F88" s="21">
        <v>22504.95</v>
      </c>
      <c r="G88" s="21"/>
      <c r="H88" s="21"/>
      <c r="J88" s="259"/>
      <c r="K88" s="259"/>
      <c r="L88" s="259"/>
      <c r="M88" s="259"/>
      <c r="N88" s="259"/>
      <c r="O88" s="259"/>
    </row>
    <row r="89" spans="1:15" ht="12.75">
      <c r="A89" s="8">
        <v>3</v>
      </c>
      <c r="B89" s="8">
        <v>208</v>
      </c>
      <c r="C89" s="8" t="s">
        <v>194</v>
      </c>
      <c r="D89" s="8" t="s">
        <v>122</v>
      </c>
      <c r="E89" s="8" t="s">
        <v>118</v>
      </c>
      <c r="F89" s="21">
        <v>18899.1</v>
      </c>
      <c r="G89" s="57"/>
      <c r="H89" s="21"/>
      <c r="J89" s="259"/>
      <c r="K89" s="259"/>
      <c r="L89" s="259"/>
      <c r="M89" s="259"/>
      <c r="N89" s="259"/>
      <c r="O89" s="259"/>
    </row>
    <row r="90" spans="1:15" ht="12.75">
      <c r="A90" s="8">
        <v>4</v>
      </c>
      <c r="B90" s="8">
        <v>202</v>
      </c>
      <c r="C90" s="8" t="s">
        <v>194</v>
      </c>
      <c r="D90" s="8" t="s">
        <v>77</v>
      </c>
      <c r="E90" s="8" t="s">
        <v>146</v>
      </c>
      <c r="F90" s="21">
        <v>18899.1</v>
      </c>
      <c r="G90" s="57"/>
      <c r="H90" s="21"/>
      <c r="J90" s="259"/>
      <c r="K90" s="259"/>
      <c r="L90" s="259"/>
      <c r="M90" s="259"/>
      <c r="N90" s="259"/>
      <c r="O90" s="259"/>
    </row>
    <row r="91" spans="1:15" ht="12.75">
      <c r="A91" s="8">
        <v>5</v>
      </c>
      <c r="B91" s="8">
        <v>122</v>
      </c>
      <c r="C91" s="8" t="s">
        <v>71</v>
      </c>
      <c r="D91" s="8" t="s">
        <v>59</v>
      </c>
      <c r="E91" s="8" t="s">
        <v>89</v>
      </c>
      <c r="F91" s="21">
        <v>22123.14</v>
      </c>
      <c r="G91" s="57"/>
      <c r="H91" s="21"/>
      <c r="J91" s="259"/>
      <c r="K91" s="259"/>
      <c r="L91" s="259"/>
      <c r="M91" s="259"/>
      <c r="N91" s="259"/>
      <c r="O91" s="259"/>
    </row>
    <row r="92" spans="1:15" ht="12.75">
      <c r="A92" s="8">
        <v>6</v>
      </c>
      <c r="B92" s="8">
        <v>137</v>
      </c>
      <c r="C92" s="8" t="s">
        <v>71</v>
      </c>
      <c r="D92" s="8" t="s">
        <v>123</v>
      </c>
      <c r="E92" s="8" t="s">
        <v>159</v>
      </c>
      <c r="F92" s="21">
        <v>22080.11</v>
      </c>
      <c r="G92" s="57"/>
      <c r="H92" s="21"/>
      <c r="J92" s="259"/>
      <c r="K92" s="259"/>
      <c r="L92" s="259"/>
      <c r="M92" s="259"/>
      <c r="N92" s="259"/>
      <c r="O92" s="259"/>
    </row>
    <row r="93" spans="1:15" ht="12.75">
      <c r="A93" s="8">
        <v>7</v>
      </c>
      <c r="B93" s="8">
        <v>164</v>
      </c>
      <c r="C93" s="8" t="s">
        <v>207</v>
      </c>
      <c r="D93" s="8" t="s">
        <v>38</v>
      </c>
      <c r="E93" s="8" t="s">
        <v>51</v>
      </c>
      <c r="F93" s="21">
        <v>21693.49</v>
      </c>
      <c r="G93" s="21"/>
      <c r="H93" s="21"/>
      <c r="J93" s="259"/>
      <c r="K93" s="259"/>
      <c r="L93" s="259"/>
      <c r="M93" s="259"/>
      <c r="N93" s="259"/>
      <c r="O93" s="259"/>
    </row>
    <row r="94" spans="1:15" ht="12.75">
      <c r="A94" s="8">
        <v>8</v>
      </c>
      <c r="B94" s="8">
        <v>140</v>
      </c>
      <c r="C94" s="8" t="s">
        <v>0</v>
      </c>
      <c r="D94" s="8" t="s">
        <v>125</v>
      </c>
      <c r="E94" s="8" t="s">
        <v>161</v>
      </c>
      <c r="F94" s="21">
        <v>19957.04</v>
      </c>
      <c r="G94" s="21"/>
      <c r="H94" s="21"/>
      <c r="J94" s="259"/>
      <c r="K94" s="259"/>
      <c r="L94" s="259"/>
      <c r="M94" s="259"/>
      <c r="N94" s="259"/>
      <c r="O94" s="259"/>
    </row>
    <row r="95" spans="1:15" ht="12.75">
      <c r="A95" s="8">
        <v>9</v>
      </c>
      <c r="B95" s="8">
        <v>78</v>
      </c>
      <c r="C95" s="8" t="s">
        <v>71</v>
      </c>
      <c r="D95" s="32" t="s">
        <v>126</v>
      </c>
      <c r="E95" s="32" t="s">
        <v>162</v>
      </c>
      <c r="F95" s="21">
        <v>22422.01</v>
      </c>
      <c r="G95" s="21"/>
      <c r="H95" s="21"/>
      <c r="J95" s="259"/>
      <c r="K95" s="259"/>
      <c r="L95" s="259"/>
      <c r="M95" s="259"/>
      <c r="N95" s="259"/>
      <c r="O95" s="259"/>
    </row>
    <row r="96" spans="1:15" ht="12.75">
      <c r="A96" s="8"/>
      <c r="B96" s="8"/>
      <c r="C96" s="8"/>
      <c r="D96" s="36" t="s">
        <v>411</v>
      </c>
      <c r="E96" s="11"/>
      <c r="F96" s="21">
        <f>SUM(F87:F95)</f>
        <v>188793.25</v>
      </c>
      <c r="G96" s="21">
        <f>SUM(F96*26.68)/100</f>
        <v>50370.0391</v>
      </c>
      <c r="H96" s="21">
        <f>SUM(F96*8.5)/100</f>
        <v>16047.42625</v>
      </c>
      <c r="J96" s="259"/>
      <c r="K96" s="259"/>
      <c r="L96" s="259"/>
      <c r="M96" s="259"/>
      <c r="N96" s="259"/>
      <c r="O96" s="259"/>
    </row>
    <row r="97" spans="1:15" ht="12.75">
      <c r="A97" s="8"/>
      <c r="B97" s="8"/>
      <c r="C97" s="8"/>
      <c r="D97" s="111" t="s">
        <v>283</v>
      </c>
      <c r="E97" s="111"/>
      <c r="F97" s="21">
        <v>20802.73</v>
      </c>
      <c r="G97" s="42">
        <f>SUM(F97*26.68)/100</f>
        <v>5550.168364</v>
      </c>
      <c r="H97" s="21">
        <f>SUM(F97*8.5)/100</f>
        <v>1768.2320499999998</v>
      </c>
      <c r="J97" s="259"/>
      <c r="K97" s="259"/>
      <c r="L97" s="259"/>
      <c r="M97" s="259"/>
      <c r="N97" s="259"/>
      <c r="O97" s="259"/>
    </row>
    <row r="98" spans="1:15" ht="12.75">
      <c r="A98" s="8"/>
      <c r="B98" s="8"/>
      <c r="C98" s="8"/>
      <c r="D98" s="8" t="s">
        <v>284</v>
      </c>
      <c r="E98" s="8"/>
      <c r="F98" s="21">
        <v>4634.88</v>
      </c>
      <c r="G98" s="42">
        <f>SUM(F98*23.8)/100</f>
        <v>1103.10144</v>
      </c>
      <c r="H98" s="21">
        <f>SUM(F98*8.5)/100</f>
        <v>393.9648</v>
      </c>
      <c r="J98" s="259"/>
      <c r="K98" s="259"/>
      <c r="L98" s="259"/>
      <c r="M98" s="259"/>
      <c r="N98" s="259"/>
      <c r="O98" s="259"/>
    </row>
    <row r="99" spans="1:15" ht="12.75">
      <c r="A99" s="8"/>
      <c r="B99" s="8"/>
      <c r="C99" s="8"/>
      <c r="D99" s="8" t="s">
        <v>409</v>
      </c>
      <c r="E99" s="8"/>
      <c r="F99" s="21"/>
      <c r="G99" s="21"/>
      <c r="H99" s="21"/>
      <c r="J99" s="259"/>
      <c r="K99" s="259"/>
      <c r="L99" s="259"/>
      <c r="M99" s="259"/>
      <c r="N99" s="259"/>
      <c r="O99" s="259"/>
    </row>
    <row r="100" spans="1:15" ht="12.75">
      <c r="A100" s="8"/>
      <c r="B100" s="8"/>
      <c r="C100" s="8"/>
      <c r="D100" s="32" t="s">
        <v>410</v>
      </c>
      <c r="E100" s="32"/>
      <c r="F100" s="21">
        <v>692.16</v>
      </c>
      <c r="G100" s="21"/>
      <c r="H100" s="21"/>
      <c r="J100" s="259"/>
      <c r="K100" s="259"/>
      <c r="L100" s="259"/>
      <c r="M100" s="259"/>
      <c r="N100" s="259"/>
      <c r="O100" s="259"/>
    </row>
    <row r="101" spans="1:15" ht="12.75">
      <c r="A101" s="8"/>
      <c r="B101" s="8"/>
      <c r="C101" s="8"/>
      <c r="D101" s="68" t="s">
        <v>242</v>
      </c>
      <c r="E101" s="69"/>
      <c r="F101" s="21">
        <f>SUM(F96:F100)</f>
        <v>214923.02000000002</v>
      </c>
      <c r="G101" s="21">
        <f>SUM(G96:G100)</f>
        <v>57023.308904</v>
      </c>
      <c r="H101" s="21">
        <f>SUM(H96:H100)</f>
        <v>18209.6231</v>
      </c>
      <c r="J101" s="259"/>
      <c r="K101" s="259"/>
      <c r="L101" s="259"/>
      <c r="M101" s="259"/>
      <c r="N101" s="259"/>
      <c r="O101" s="259"/>
    </row>
    <row r="102" spans="1:15" ht="12.75">
      <c r="A102" s="10"/>
      <c r="B102" s="10"/>
      <c r="C102" s="10"/>
      <c r="D102" s="23"/>
      <c r="E102" s="23"/>
      <c r="F102" s="1"/>
      <c r="G102" s="18"/>
      <c r="H102" s="18"/>
      <c r="J102" s="259"/>
      <c r="K102" s="259"/>
      <c r="L102" s="259"/>
      <c r="M102" s="259"/>
      <c r="N102" s="259"/>
      <c r="O102" s="259"/>
    </row>
    <row r="103" spans="1:15" ht="12.75">
      <c r="A103" s="10"/>
      <c r="B103" s="10"/>
      <c r="C103" s="10"/>
      <c r="D103" s="23"/>
      <c r="E103" s="23"/>
      <c r="F103" s="1"/>
      <c r="G103" s="18"/>
      <c r="H103" s="18"/>
      <c r="J103" s="259"/>
      <c r="K103" s="259"/>
      <c r="L103" s="259"/>
      <c r="M103" s="259"/>
      <c r="N103" s="259"/>
      <c r="O103" s="259"/>
    </row>
    <row r="104" spans="1:15" ht="12.75">
      <c r="A104" s="2" t="s">
        <v>391</v>
      </c>
      <c r="B104" s="2"/>
      <c r="C104" s="2"/>
      <c r="D104" s="2"/>
      <c r="E104" s="84"/>
      <c r="F104" s="34"/>
      <c r="G104" s="31"/>
      <c r="H104" s="31"/>
      <c r="J104" s="259"/>
      <c r="K104" s="259"/>
      <c r="L104" s="259"/>
      <c r="M104" s="259"/>
      <c r="N104" s="259"/>
      <c r="O104" s="259"/>
    </row>
    <row r="105" spans="6:15" ht="12.75">
      <c r="F105" s="4" t="s">
        <v>351</v>
      </c>
      <c r="G105" s="4" t="s">
        <v>371</v>
      </c>
      <c r="H105" s="4" t="s">
        <v>332</v>
      </c>
      <c r="J105" s="259"/>
      <c r="K105" s="259"/>
      <c r="L105" s="259"/>
      <c r="M105" s="259"/>
      <c r="N105" s="259"/>
      <c r="O105" s="259"/>
    </row>
    <row r="106" spans="1:15" ht="12.75">
      <c r="A106" s="3"/>
      <c r="B106" s="3"/>
      <c r="C106" s="3"/>
      <c r="D106" s="3"/>
      <c r="E106" s="3"/>
      <c r="F106" s="91" t="s">
        <v>408</v>
      </c>
      <c r="G106" s="6" t="s">
        <v>279</v>
      </c>
      <c r="H106" s="6" t="s">
        <v>280</v>
      </c>
      <c r="J106" s="259"/>
      <c r="K106" s="259"/>
      <c r="L106" s="259"/>
      <c r="M106" s="259"/>
      <c r="N106" s="259"/>
      <c r="O106" s="259"/>
    </row>
    <row r="107" spans="1:15" ht="12.75">
      <c r="A107" s="4" t="s">
        <v>22</v>
      </c>
      <c r="B107" s="4" t="s">
        <v>23</v>
      </c>
      <c r="C107" s="4" t="s">
        <v>33</v>
      </c>
      <c r="D107" s="4" t="s">
        <v>24</v>
      </c>
      <c r="E107" s="4" t="s">
        <v>25</v>
      </c>
      <c r="F107" s="59">
        <v>2013</v>
      </c>
      <c r="G107" s="109" t="s">
        <v>281</v>
      </c>
      <c r="H107" s="269"/>
      <c r="J107" s="259"/>
      <c r="K107" s="259"/>
      <c r="L107" s="259"/>
      <c r="M107" s="259"/>
      <c r="N107" s="259"/>
      <c r="O107" s="259"/>
    </row>
    <row r="108" spans="1:15" ht="12.75">
      <c r="A108" s="8">
        <v>1</v>
      </c>
      <c r="B108" s="8">
        <v>10073</v>
      </c>
      <c r="C108" s="8" t="s">
        <v>265</v>
      </c>
      <c r="D108" s="8" t="s">
        <v>9</v>
      </c>
      <c r="E108" s="8" t="s">
        <v>10</v>
      </c>
      <c r="F108" s="21">
        <v>23111.01</v>
      </c>
      <c r="G108" s="57"/>
      <c r="H108" s="21"/>
      <c r="J108" s="259"/>
      <c r="K108" s="259"/>
      <c r="L108" s="259"/>
      <c r="M108" s="259"/>
      <c r="N108" s="259"/>
      <c r="O108" s="259"/>
    </row>
    <row r="109" spans="1:15" ht="12.75">
      <c r="A109" s="8">
        <v>2</v>
      </c>
      <c r="B109" s="8">
        <v>519</v>
      </c>
      <c r="C109" s="8" t="s">
        <v>71</v>
      </c>
      <c r="D109" s="8" t="s">
        <v>129</v>
      </c>
      <c r="E109" s="8" t="s">
        <v>19</v>
      </c>
      <c r="F109" s="21">
        <v>21900.58</v>
      </c>
      <c r="G109" s="21"/>
      <c r="H109" s="21"/>
      <c r="J109" s="259"/>
      <c r="K109" s="259"/>
      <c r="L109" s="259"/>
      <c r="M109" s="259"/>
      <c r="N109" s="259"/>
      <c r="O109" s="259"/>
    </row>
    <row r="110" spans="1:15" ht="12.75">
      <c r="A110" s="8"/>
      <c r="B110" s="8"/>
      <c r="C110" s="8"/>
      <c r="D110" s="36" t="s">
        <v>411</v>
      </c>
      <c r="E110" s="11"/>
      <c r="F110" s="21">
        <f>SUM(F108:F109)</f>
        <v>45011.59</v>
      </c>
      <c r="G110" s="42">
        <f>SUM(F110*26.68)/100</f>
        <v>12009.092211999998</v>
      </c>
      <c r="H110" s="42">
        <f>SUM(F110*8.5)/100</f>
        <v>3825.9851499999995</v>
      </c>
      <c r="J110" s="259"/>
      <c r="K110" s="259"/>
      <c r="L110" s="259"/>
      <c r="M110" s="259"/>
      <c r="N110" s="259"/>
      <c r="O110" s="259"/>
    </row>
    <row r="111" spans="1:15" ht="12.75">
      <c r="A111" s="8"/>
      <c r="B111" s="8"/>
      <c r="C111" s="8"/>
      <c r="D111" s="8" t="s">
        <v>283</v>
      </c>
      <c r="E111" s="8"/>
      <c r="F111" s="21">
        <v>3774.68</v>
      </c>
      <c r="G111" s="42">
        <f>SUM(F111*26.68)/100</f>
        <v>1007.0846239999998</v>
      </c>
      <c r="H111" s="42">
        <f>SUM(F111*8.5)/100</f>
        <v>320.8478</v>
      </c>
      <c r="J111" s="259"/>
      <c r="K111" s="259"/>
      <c r="L111" s="259"/>
      <c r="M111" s="259"/>
      <c r="N111" s="259"/>
      <c r="O111" s="259"/>
    </row>
    <row r="112" spans="1:15" ht="12.75">
      <c r="A112" s="8"/>
      <c r="B112" s="8"/>
      <c r="C112" s="8"/>
      <c r="D112" s="8" t="s">
        <v>284</v>
      </c>
      <c r="E112" s="8"/>
      <c r="F112" s="21">
        <v>1172.4</v>
      </c>
      <c r="G112" s="42">
        <f>SUM(F112*23.8)/100</f>
        <v>279.0312</v>
      </c>
      <c r="H112" s="42">
        <f>SUM(F112*8.5)/100</f>
        <v>99.65400000000001</v>
      </c>
      <c r="J112" s="259"/>
      <c r="K112" s="259"/>
      <c r="L112" s="259"/>
      <c r="M112" s="259"/>
      <c r="N112" s="259"/>
      <c r="O112" s="259"/>
    </row>
    <row r="113" spans="1:15" ht="12.75">
      <c r="A113" s="8"/>
      <c r="B113" s="8"/>
      <c r="C113" s="8"/>
      <c r="D113" s="8" t="s">
        <v>294</v>
      </c>
      <c r="E113" s="8"/>
      <c r="F113" s="21">
        <v>12800.06</v>
      </c>
      <c r="G113" s="42">
        <f>SUM(F113*26.68)/100</f>
        <v>3415.0560079999996</v>
      </c>
      <c r="H113" s="42">
        <f>SUM(F113*8.5)/100</f>
        <v>1088.0050999999999</v>
      </c>
      <c r="J113" s="259"/>
      <c r="K113" s="259"/>
      <c r="L113" s="259"/>
      <c r="M113" s="259"/>
      <c r="N113" s="259"/>
      <c r="O113" s="259"/>
    </row>
    <row r="114" spans="1:15" ht="12.75">
      <c r="A114" s="8"/>
      <c r="B114" s="8"/>
      <c r="C114" s="8"/>
      <c r="D114" s="8" t="s">
        <v>297</v>
      </c>
      <c r="E114" s="8"/>
      <c r="F114" s="21"/>
      <c r="G114" s="21"/>
      <c r="H114" s="21"/>
      <c r="J114" s="259"/>
      <c r="K114" s="259"/>
      <c r="L114" s="259"/>
      <c r="M114" s="259"/>
      <c r="N114" s="259"/>
      <c r="O114" s="259"/>
    </row>
    <row r="115" spans="1:15" ht="12.75">
      <c r="A115" s="261"/>
      <c r="B115" s="8"/>
      <c r="C115" s="8"/>
      <c r="D115" s="68" t="s">
        <v>242</v>
      </c>
      <c r="E115" s="69"/>
      <c r="F115" s="21">
        <f>SUM(F110:F114)</f>
        <v>62758.729999999996</v>
      </c>
      <c r="G115" s="21">
        <f>SUM(G110:G114)</f>
        <v>16710.264043999996</v>
      </c>
      <c r="H115" s="21">
        <f>SUM(H110:H114)</f>
        <v>5334.492050000001</v>
      </c>
      <c r="J115" s="259"/>
      <c r="K115" s="259"/>
      <c r="L115" s="259"/>
      <c r="M115" s="259"/>
      <c r="N115" s="259"/>
      <c r="O115" s="259"/>
    </row>
    <row r="116" spans="10:15" ht="12.75">
      <c r="J116" s="259"/>
      <c r="K116" s="259"/>
      <c r="L116" s="259"/>
      <c r="M116" s="259"/>
      <c r="N116" s="259"/>
      <c r="O116" s="259"/>
    </row>
    <row r="117" spans="10:15" ht="12.75">
      <c r="J117" s="259"/>
      <c r="K117" s="259"/>
      <c r="L117" s="259"/>
      <c r="M117" s="259"/>
      <c r="N117" s="259"/>
      <c r="O117" s="259"/>
    </row>
    <row r="118" spans="10:15" ht="12.75">
      <c r="J118" s="259"/>
      <c r="K118" s="259"/>
      <c r="L118" s="259"/>
      <c r="M118" s="259"/>
      <c r="N118" s="259"/>
      <c r="O118" s="259"/>
    </row>
    <row r="119" spans="10:15" ht="12.75">
      <c r="J119" s="259"/>
      <c r="K119" s="259"/>
      <c r="L119" s="259"/>
      <c r="M119" s="259"/>
      <c r="N119" s="259"/>
      <c r="O119" s="259"/>
    </row>
    <row r="120" spans="10:15" ht="12.75">
      <c r="J120" s="259"/>
      <c r="K120" s="259"/>
      <c r="L120" s="259"/>
      <c r="M120" s="259"/>
      <c r="N120" s="259"/>
      <c r="O120" s="259"/>
    </row>
    <row r="121" spans="10:15" ht="12.75">
      <c r="J121" s="259"/>
      <c r="K121" s="259"/>
      <c r="L121" s="259"/>
      <c r="M121" s="259"/>
      <c r="N121" s="259"/>
      <c r="O121" s="259"/>
    </row>
    <row r="122" spans="10:15" ht="12.75">
      <c r="J122" s="259"/>
      <c r="K122" s="259"/>
      <c r="L122" s="259"/>
      <c r="M122" s="259"/>
      <c r="N122" s="259"/>
      <c r="O122" s="259"/>
    </row>
    <row r="123" spans="10:15" ht="12.75">
      <c r="J123" s="259"/>
      <c r="K123" s="259"/>
      <c r="L123" s="259"/>
      <c r="M123" s="259"/>
      <c r="N123" s="259"/>
      <c r="O123" s="259"/>
    </row>
    <row r="124" spans="1:15" ht="12.75">
      <c r="A124" s="2" t="s">
        <v>392</v>
      </c>
      <c r="B124" s="2"/>
      <c r="C124" s="2"/>
      <c r="D124" s="2"/>
      <c r="E124" s="2"/>
      <c r="F124" s="34"/>
      <c r="G124" s="34"/>
      <c r="H124" s="34"/>
      <c r="J124" s="259"/>
      <c r="K124" s="259"/>
      <c r="L124" s="259"/>
      <c r="M124" s="259"/>
      <c r="N124" s="259"/>
      <c r="O124" s="259"/>
    </row>
    <row r="125" spans="1:15" ht="12.75">
      <c r="A125" s="2"/>
      <c r="B125" s="2"/>
      <c r="C125" s="2"/>
      <c r="D125" s="2"/>
      <c r="E125" s="2"/>
      <c r="F125" s="260" t="s">
        <v>352</v>
      </c>
      <c r="G125" s="260" t="s">
        <v>372</v>
      </c>
      <c r="H125" s="272" t="s">
        <v>334</v>
      </c>
      <c r="J125" s="259"/>
      <c r="K125" s="259"/>
      <c r="L125" s="259"/>
      <c r="M125" s="259"/>
      <c r="N125" s="259"/>
      <c r="O125" s="259"/>
    </row>
    <row r="126" spans="1:15" ht="12.75">
      <c r="A126" s="3"/>
      <c r="B126" s="3"/>
      <c r="C126" s="3"/>
      <c r="D126" s="3"/>
      <c r="E126" s="3"/>
      <c r="F126" s="91" t="s">
        <v>408</v>
      </c>
      <c r="G126" s="6" t="s">
        <v>279</v>
      </c>
      <c r="H126" s="6" t="s">
        <v>280</v>
      </c>
      <c r="J126" s="259"/>
      <c r="K126" s="259"/>
      <c r="L126" s="259"/>
      <c r="M126" s="259"/>
      <c r="N126" s="259"/>
      <c r="O126" s="259"/>
    </row>
    <row r="127" spans="1:15" ht="12.75">
      <c r="A127" s="4" t="s">
        <v>22</v>
      </c>
      <c r="B127" s="4" t="s">
        <v>23</v>
      </c>
      <c r="C127" s="4" t="s">
        <v>33</v>
      </c>
      <c r="D127" s="4" t="s">
        <v>24</v>
      </c>
      <c r="E127" s="4" t="s">
        <v>25</v>
      </c>
      <c r="F127" s="59">
        <v>2013</v>
      </c>
      <c r="G127" s="109" t="s">
        <v>281</v>
      </c>
      <c r="H127" s="269"/>
      <c r="J127" s="259"/>
      <c r="K127" s="259"/>
      <c r="L127" s="259"/>
      <c r="M127" s="259"/>
      <c r="N127" s="259"/>
      <c r="O127" s="259"/>
    </row>
    <row r="128" spans="1:15" ht="12.75">
      <c r="A128" s="8">
        <v>1</v>
      </c>
      <c r="B128" s="8">
        <v>108</v>
      </c>
      <c r="C128" s="8" t="s">
        <v>71</v>
      </c>
      <c r="D128" s="8" t="s">
        <v>155</v>
      </c>
      <c r="E128" s="8" t="s">
        <v>130</v>
      </c>
      <c r="F128" s="273">
        <v>22123.14</v>
      </c>
      <c r="G128" s="8"/>
      <c r="H128" s="8"/>
      <c r="J128" s="259"/>
      <c r="K128" s="259"/>
      <c r="L128" s="259"/>
      <c r="M128" s="259"/>
      <c r="N128" s="259"/>
      <c r="O128" s="259"/>
    </row>
    <row r="129" spans="1:15" ht="12.75">
      <c r="A129" s="8">
        <v>2</v>
      </c>
      <c r="B129" s="8">
        <v>114</v>
      </c>
      <c r="C129" s="8" t="s">
        <v>0</v>
      </c>
      <c r="D129" s="8" t="s">
        <v>61</v>
      </c>
      <c r="E129" s="8" t="s">
        <v>164</v>
      </c>
      <c r="F129" s="273">
        <v>20142.29</v>
      </c>
      <c r="G129" s="8"/>
      <c r="H129" s="8"/>
      <c r="J129" s="259"/>
      <c r="K129" s="259"/>
      <c r="L129" s="259"/>
      <c r="M129" s="259"/>
      <c r="N129" s="259"/>
      <c r="O129" s="259"/>
    </row>
    <row r="130" spans="1:15" ht="12.75">
      <c r="A130" s="8">
        <v>3</v>
      </c>
      <c r="B130" s="8">
        <v>100</v>
      </c>
      <c r="C130" s="8" t="s">
        <v>0</v>
      </c>
      <c r="D130" s="8" t="s">
        <v>156</v>
      </c>
      <c r="E130" s="8" t="s">
        <v>53</v>
      </c>
      <c r="F130" s="273">
        <v>19957.04</v>
      </c>
      <c r="G130" s="8"/>
      <c r="H130" s="8"/>
      <c r="J130" s="259"/>
      <c r="K130" s="259"/>
      <c r="L130" s="259"/>
      <c r="M130" s="259"/>
      <c r="N130" s="259"/>
      <c r="O130" s="259"/>
    </row>
    <row r="131" spans="1:15" ht="12.75">
      <c r="A131" s="8"/>
      <c r="B131" s="8"/>
      <c r="C131" s="8"/>
      <c r="D131" s="36" t="s">
        <v>411</v>
      </c>
      <c r="E131" s="11"/>
      <c r="F131" s="273">
        <f>SUM(F128:F130)</f>
        <v>62222.47</v>
      </c>
      <c r="G131" s="42">
        <f>SUM(F131*26.68)/100</f>
        <v>16600.954996</v>
      </c>
      <c r="H131" s="42">
        <f>SUM(F131*8.5)/100</f>
        <v>5288.90995</v>
      </c>
      <c r="J131" s="259"/>
      <c r="K131" s="259"/>
      <c r="L131" s="259"/>
      <c r="M131" s="259"/>
      <c r="N131" s="259"/>
      <c r="O131" s="259"/>
    </row>
    <row r="132" spans="1:15" ht="12.75">
      <c r="A132" s="8"/>
      <c r="B132" s="8"/>
      <c r="C132" s="8"/>
      <c r="D132" s="8" t="s">
        <v>283</v>
      </c>
      <c r="E132" s="8"/>
      <c r="F132" s="273">
        <v>8357.31</v>
      </c>
      <c r="G132" s="42">
        <f>SUM(F132*26.68)/100</f>
        <v>2229.7303079999997</v>
      </c>
      <c r="H132" s="42">
        <f>SUM(F132*8.5)/100</f>
        <v>710.3713499999999</v>
      </c>
      <c r="J132" s="259"/>
      <c r="K132" s="259"/>
      <c r="L132" s="259"/>
      <c r="M132" s="259"/>
      <c r="N132" s="259"/>
      <c r="O132" s="259"/>
    </row>
    <row r="133" spans="1:15" ht="12.75">
      <c r="A133" s="274"/>
      <c r="B133" s="32"/>
      <c r="C133" s="32"/>
      <c r="D133" s="8" t="s">
        <v>284</v>
      </c>
      <c r="E133" s="8"/>
      <c r="F133" s="273">
        <v>1493.04</v>
      </c>
      <c r="G133" s="42">
        <f>SUM(F133*23.8)/100</f>
        <v>355.34352</v>
      </c>
      <c r="H133" s="42">
        <f>SUM(F133*8.5)/100</f>
        <v>126.9084</v>
      </c>
      <c r="J133" s="259"/>
      <c r="K133" s="259"/>
      <c r="L133" s="259"/>
      <c r="M133" s="259"/>
      <c r="N133" s="259"/>
      <c r="O133" s="259"/>
    </row>
    <row r="134" spans="1:15" ht="12.75">
      <c r="A134" s="261"/>
      <c r="B134" s="261"/>
      <c r="C134" s="261"/>
      <c r="D134" s="11" t="s">
        <v>294</v>
      </c>
      <c r="E134" s="8"/>
      <c r="F134" s="273"/>
      <c r="G134" s="21"/>
      <c r="H134" s="21"/>
      <c r="J134" s="259"/>
      <c r="K134" s="259"/>
      <c r="L134" s="259"/>
      <c r="M134" s="259"/>
      <c r="N134" s="259"/>
      <c r="O134" s="259"/>
    </row>
    <row r="135" spans="1:15" ht="12.75">
      <c r="A135" s="261"/>
      <c r="B135" s="261"/>
      <c r="C135" s="261"/>
      <c r="D135" s="11" t="s">
        <v>297</v>
      </c>
      <c r="E135" s="8"/>
      <c r="F135" s="273"/>
      <c r="G135" s="21"/>
      <c r="H135" s="21"/>
      <c r="J135" s="259"/>
      <c r="K135" s="259"/>
      <c r="L135" s="259"/>
      <c r="M135" s="259"/>
      <c r="N135" s="259"/>
      <c r="O135" s="259"/>
    </row>
    <row r="136" spans="1:15" ht="12.75">
      <c r="A136" s="261"/>
      <c r="B136" s="261"/>
      <c r="C136" s="261"/>
      <c r="D136" s="68" t="s">
        <v>242</v>
      </c>
      <c r="E136" s="69"/>
      <c r="F136" s="273">
        <f>SUM(F131:F135)</f>
        <v>72072.81999999999</v>
      </c>
      <c r="G136" s="21">
        <f>SUM(G131:G135)</f>
        <v>19186.028823999997</v>
      </c>
      <c r="H136" s="21">
        <f>SUM(H131:H135)</f>
        <v>6126.189700000001</v>
      </c>
      <c r="J136" s="259"/>
      <c r="K136" s="259"/>
      <c r="L136" s="259"/>
      <c r="M136" s="259"/>
      <c r="N136" s="259"/>
      <c r="O136" s="259"/>
    </row>
    <row r="137" spans="1:15" ht="12.75">
      <c r="A137" s="62"/>
      <c r="B137" s="10"/>
      <c r="C137" s="10"/>
      <c r="D137" s="23"/>
      <c r="E137" s="23"/>
      <c r="F137" s="1"/>
      <c r="G137" s="65"/>
      <c r="H137" s="18"/>
      <c r="J137" s="259"/>
      <c r="K137" s="259"/>
      <c r="L137" s="259"/>
      <c r="M137" s="259"/>
      <c r="N137" s="259"/>
      <c r="O137" s="259"/>
    </row>
    <row r="138" spans="1:15" ht="12.75">
      <c r="A138" s="62"/>
      <c r="B138" s="10"/>
      <c r="C138" s="10"/>
      <c r="D138" s="23"/>
      <c r="E138" s="23"/>
      <c r="F138" s="1"/>
      <c r="G138" s="65"/>
      <c r="H138" s="18"/>
      <c r="J138" s="259"/>
      <c r="K138" s="259"/>
      <c r="L138" s="259"/>
      <c r="M138" s="259"/>
      <c r="N138" s="259"/>
      <c r="O138" s="259"/>
    </row>
    <row r="139" spans="1:15" ht="12.75">
      <c r="A139" s="62"/>
      <c r="B139" s="10"/>
      <c r="C139" s="10"/>
      <c r="D139" s="23"/>
      <c r="E139" s="23"/>
      <c r="F139" s="1"/>
      <c r="G139" s="65"/>
      <c r="H139" s="18"/>
      <c r="J139" s="259"/>
      <c r="K139" s="259"/>
      <c r="L139" s="259"/>
      <c r="M139" s="259"/>
      <c r="N139" s="259"/>
      <c r="O139" s="259"/>
    </row>
    <row r="140" spans="1:15" ht="12.75">
      <c r="A140" s="275" t="s">
        <v>447</v>
      </c>
      <c r="B140" s="275"/>
      <c r="C140" s="275"/>
      <c r="D140" s="275"/>
      <c r="E140" s="275"/>
      <c r="F140" s="1"/>
      <c r="G140" s="1"/>
      <c r="H140" s="1"/>
      <c r="I140" s="19"/>
      <c r="J140" s="259"/>
      <c r="K140" s="259"/>
      <c r="L140" s="259"/>
      <c r="M140" s="259"/>
      <c r="N140" s="259"/>
      <c r="O140" s="259"/>
    </row>
    <row r="141" spans="6:15" ht="12.75">
      <c r="F141" s="1"/>
      <c r="G141" s="1"/>
      <c r="H141" s="1"/>
      <c r="I141" s="19"/>
      <c r="J141" s="259"/>
      <c r="K141" s="259"/>
      <c r="L141" s="259"/>
      <c r="M141" s="259"/>
      <c r="N141" s="259"/>
      <c r="O141" s="259"/>
    </row>
    <row r="142" spans="6:15" ht="12.75">
      <c r="F142" s="1"/>
      <c r="G142" s="1"/>
      <c r="H142" s="1"/>
      <c r="I142" s="19"/>
      <c r="J142" s="259"/>
      <c r="K142" s="259"/>
      <c r="L142" s="259"/>
      <c r="M142" s="259"/>
      <c r="N142" s="259"/>
      <c r="O142" s="259"/>
    </row>
    <row r="143" spans="1:15" ht="12.75">
      <c r="A143" s="2" t="s">
        <v>393</v>
      </c>
      <c r="B143" s="2"/>
      <c r="C143" s="2"/>
      <c r="D143" s="2"/>
      <c r="E143" s="2"/>
      <c r="F143" s="34"/>
      <c r="G143" s="34"/>
      <c r="H143" s="34"/>
      <c r="I143" s="259"/>
      <c r="J143" s="259"/>
      <c r="K143" s="259"/>
      <c r="L143" s="259"/>
      <c r="M143" s="259"/>
      <c r="N143" s="259"/>
      <c r="O143" s="259"/>
    </row>
    <row r="144" spans="1:15" ht="12.75">
      <c r="A144" s="2"/>
      <c r="B144" s="2"/>
      <c r="C144" s="2"/>
      <c r="D144" s="2"/>
      <c r="E144" s="2"/>
      <c r="F144" s="260" t="s">
        <v>353</v>
      </c>
      <c r="G144" s="260" t="s">
        <v>373</v>
      </c>
      <c r="H144" s="272" t="s">
        <v>336</v>
      </c>
      <c r="I144" s="259"/>
      <c r="J144" s="259"/>
      <c r="K144" s="259"/>
      <c r="L144" s="259"/>
      <c r="M144" s="259"/>
      <c r="N144" s="259"/>
      <c r="O144" s="259"/>
    </row>
    <row r="145" spans="1:15" ht="12.75">
      <c r="A145" s="3"/>
      <c r="B145" s="3"/>
      <c r="C145" s="3"/>
      <c r="D145" s="3"/>
      <c r="E145" s="3"/>
      <c r="F145" s="91" t="s">
        <v>408</v>
      </c>
      <c r="G145" s="6" t="s">
        <v>279</v>
      </c>
      <c r="H145" s="6" t="s">
        <v>280</v>
      </c>
      <c r="I145" s="259"/>
      <c r="J145" s="259"/>
      <c r="K145" s="259"/>
      <c r="L145" s="259"/>
      <c r="M145" s="259"/>
      <c r="N145" s="259"/>
      <c r="O145" s="259"/>
    </row>
    <row r="146" spans="1:15" ht="12.75">
      <c r="A146" s="16" t="s">
        <v>22</v>
      </c>
      <c r="B146" s="4" t="s">
        <v>23</v>
      </c>
      <c r="C146" s="4" t="s">
        <v>33</v>
      </c>
      <c r="D146" s="4" t="s">
        <v>24</v>
      </c>
      <c r="E146" s="4" t="s">
        <v>25</v>
      </c>
      <c r="F146" s="59">
        <v>2013</v>
      </c>
      <c r="G146" s="276" t="s">
        <v>281</v>
      </c>
      <c r="H146" s="111"/>
      <c r="I146" s="24"/>
      <c r="J146" s="259"/>
      <c r="K146" s="259"/>
      <c r="L146" s="259"/>
      <c r="M146" s="259"/>
      <c r="N146" s="259"/>
      <c r="O146" s="259"/>
    </row>
    <row r="147" spans="1:15" ht="12.75">
      <c r="A147" s="103" t="s">
        <v>228</v>
      </c>
      <c r="B147" s="8">
        <v>1014</v>
      </c>
      <c r="C147" s="8" t="s">
        <v>1</v>
      </c>
      <c r="D147" s="8" t="s">
        <v>6</v>
      </c>
      <c r="E147" s="8" t="s">
        <v>87</v>
      </c>
      <c r="F147" s="21">
        <v>17327.05</v>
      </c>
      <c r="G147" s="154"/>
      <c r="H147" s="260"/>
      <c r="I147" s="48"/>
      <c r="J147" s="259"/>
      <c r="K147" s="259"/>
      <c r="L147" s="259"/>
      <c r="M147" s="259"/>
      <c r="N147" s="259"/>
      <c r="O147" s="259"/>
    </row>
    <row r="148" spans="1:15" ht="12.75">
      <c r="A148" s="11">
        <v>2</v>
      </c>
      <c r="B148" s="8">
        <v>81</v>
      </c>
      <c r="C148" s="8" t="s">
        <v>200</v>
      </c>
      <c r="D148" s="8" t="s">
        <v>166</v>
      </c>
      <c r="E148" s="8" t="s">
        <v>168</v>
      </c>
      <c r="F148" s="21">
        <v>19904.78</v>
      </c>
      <c r="G148" s="154"/>
      <c r="H148" s="277"/>
      <c r="I148" s="48"/>
      <c r="J148" s="259"/>
      <c r="K148" s="259"/>
      <c r="L148" s="259"/>
      <c r="M148" s="259"/>
      <c r="N148" s="259"/>
      <c r="O148" s="259"/>
    </row>
    <row r="149" spans="1:15" ht="12.75">
      <c r="A149" s="11">
        <v>3</v>
      </c>
      <c r="B149" s="8">
        <v>106</v>
      </c>
      <c r="C149" s="8" t="s">
        <v>0</v>
      </c>
      <c r="D149" s="8" t="s">
        <v>59</v>
      </c>
      <c r="E149" s="8" t="s">
        <v>116</v>
      </c>
      <c r="F149" s="21">
        <v>19957.04</v>
      </c>
      <c r="G149" s="21"/>
      <c r="H149" s="21"/>
      <c r="I149" s="259"/>
      <c r="J149" s="259"/>
      <c r="K149" s="259"/>
      <c r="L149" s="259"/>
      <c r="M149" s="259"/>
      <c r="N149" s="259"/>
      <c r="O149" s="259"/>
    </row>
    <row r="150" spans="1:15" ht="12.75">
      <c r="A150" s="102">
        <v>4</v>
      </c>
      <c r="B150" s="8">
        <v>127</v>
      </c>
      <c r="C150" s="8" t="s">
        <v>71</v>
      </c>
      <c r="D150" s="8" t="s">
        <v>61</v>
      </c>
      <c r="E150" s="8" t="s">
        <v>170</v>
      </c>
      <c r="F150" s="21">
        <v>22123.14</v>
      </c>
      <c r="G150" s="21"/>
      <c r="H150" s="21"/>
      <c r="I150" s="259"/>
      <c r="J150" s="259"/>
      <c r="K150" s="259"/>
      <c r="L150" s="259"/>
      <c r="M150" s="259"/>
      <c r="N150" s="259"/>
      <c r="O150" s="259"/>
    </row>
    <row r="151" spans="1:15" ht="12.75">
      <c r="A151" s="102">
        <v>5</v>
      </c>
      <c r="B151" s="8">
        <v>116</v>
      </c>
      <c r="C151" s="8" t="s">
        <v>213</v>
      </c>
      <c r="D151" s="8" t="s">
        <v>215</v>
      </c>
      <c r="E151" s="8" t="s">
        <v>50</v>
      </c>
      <c r="F151" s="21">
        <v>82481.36</v>
      </c>
      <c r="G151" s="21"/>
      <c r="H151" s="21"/>
      <c r="I151" s="259"/>
      <c r="J151" s="259"/>
      <c r="K151" s="259"/>
      <c r="L151" s="259"/>
      <c r="M151" s="259"/>
      <c r="N151" s="259"/>
      <c r="O151" s="259"/>
    </row>
    <row r="152" spans="1:15" ht="12.75">
      <c r="A152" s="102"/>
      <c r="B152" s="8"/>
      <c r="C152" s="8"/>
      <c r="D152" s="36" t="s">
        <v>411</v>
      </c>
      <c r="E152" s="11"/>
      <c r="F152" s="21">
        <f>SUM(F147:F151)</f>
        <v>161793.37</v>
      </c>
      <c r="G152" s="42">
        <f>SUM(F152*26.68)/100</f>
        <v>43166.47111599999</v>
      </c>
      <c r="H152" s="42">
        <f>SUM(F152*8.5)/100</f>
        <v>13752.436450000001</v>
      </c>
      <c r="I152" s="18"/>
      <c r="J152" s="259"/>
      <c r="K152" s="259"/>
      <c r="L152" s="259"/>
      <c r="M152" s="259"/>
      <c r="N152" s="259"/>
      <c r="O152" s="259"/>
    </row>
    <row r="153" spans="1:15" ht="12.75">
      <c r="A153" s="11"/>
      <c r="B153" s="8"/>
      <c r="C153" s="8"/>
      <c r="D153" s="29" t="s">
        <v>283</v>
      </c>
      <c r="E153" s="29"/>
      <c r="F153" s="21">
        <v>6571.5</v>
      </c>
      <c r="G153" s="42">
        <f>SUM(F153*26.68)/100</f>
        <v>1753.2762</v>
      </c>
      <c r="H153" s="42">
        <f>SUM(F153*8.5)/100</f>
        <v>558.5775</v>
      </c>
      <c r="I153" s="18"/>
      <c r="J153" s="259"/>
      <c r="K153" s="259"/>
      <c r="L153" s="259"/>
      <c r="M153" s="259"/>
      <c r="N153" s="259"/>
      <c r="O153" s="259"/>
    </row>
    <row r="154" spans="1:15" ht="12.75">
      <c r="A154" s="263"/>
      <c r="B154" s="8"/>
      <c r="C154" s="8"/>
      <c r="D154" s="29" t="s">
        <v>284</v>
      </c>
      <c r="E154" s="29"/>
      <c r="F154" s="21">
        <v>1960.08</v>
      </c>
      <c r="G154" s="42">
        <f>SUM(F154*23.8)/100</f>
        <v>466.49904000000004</v>
      </c>
      <c r="H154" s="42">
        <f>SUM(F154*8.5)/100</f>
        <v>166.6068</v>
      </c>
      <c r="I154" s="18"/>
      <c r="J154" s="259"/>
      <c r="K154" s="259"/>
      <c r="L154" s="259"/>
      <c r="M154" s="259"/>
      <c r="N154" s="259"/>
      <c r="O154" s="259"/>
    </row>
    <row r="155" spans="1:15" ht="12.75">
      <c r="A155" s="261"/>
      <c r="B155" s="261"/>
      <c r="C155" s="261"/>
      <c r="D155" s="69" t="s">
        <v>294</v>
      </c>
      <c r="E155" s="29"/>
      <c r="F155" s="21"/>
      <c r="G155" s="21"/>
      <c r="H155" s="21"/>
      <c r="I155" s="1"/>
      <c r="J155" s="259"/>
      <c r="K155" s="259"/>
      <c r="L155" s="259"/>
      <c r="M155" s="259"/>
      <c r="N155" s="259"/>
      <c r="O155" s="259"/>
    </row>
    <row r="156" spans="1:15" ht="12.75">
      <c r="A156" s="261"/>
      <c r="B156" s="261"/>
      <c r="C156" s="261"/>
      <c r="D156" s="69" t="s">
        <v>297</v>
      </c>
      <c r="E156" s="29"/>
      <c r="F156" s="21"/>
      <c r="G156" s="21"/>
      <c r="H156" s="21"/>
      <c r="I156" s="1"/>
      <c r="J156" s="259"/>
      <c r="K156" s="259"/>
      <c r="L156" s="259"/>
      <c r="M156" s="259"/>
      <c r="N156" s="259"/>
      <c r="O156" s="259"/>
    </row>
    <row r="157" spans="1:15" ht="12.75">
      <c r="A157" s="261"/>
      <c r="B157" s="261"/>
      <c r="C157" s="261"/>
      <c r="D157" s="68" t="s">
        <v>242</v>
      </c>
      <c r="E157" s="69"/>
      <c r="F157" s="21">
        <f>SUM(F152:F156)</f>
        <v>170324.94999999998</v>
      </c>
      <c r="G157" s="21">
        <f>SUM(G152:G156)</f>
        <v>45386.246355999996</v>
      </c>
      <c r="H157" s="21">
        <f>SUM(H152:H156)</f>
        <v>14477.62075</v>
      </c>
      <c r="I157" s="1"/>
      <c r="J157" s="259"/>
      <c r="K157" s="259"/>
      <c r="L157" s="259"/>
      <c r="M157" s="259"/>
      <c r="N157" s="259"/>
      <c r="O157" s="259"/>
    </row>
    <row r="158" spans="1:15" ht="12.75">
      <c r="A158" s="10" t="s">
        <v>314</v>
      </c>
      <c r="F158" s="1"/>
      <c r="G158" s="10"/>
      <c r="H158" s="10"/>
      <c r="I158" s="19"/>
      <c r="J158" s="259"/>
      <c r="K158" s="259"/>
      <c r="L158" s="259"/>
      <c r="M158" s="259"/>
      <c r="N158" s="259"/>
      <c r="O158" s="259"/>
    </row>
    <row r="159" spans="10:15" ht="12.75">
      <c r="J159" s="259"/>
      <c r="K159" s="259"/>
      <c r="L159" s="259"/>
      <c r="M159" s="259"/>
      <c r="N159" s="259"/>
      <c r="O159" s="259"/>
    </row>
    <row r="160" spans="3:15" ht="12.75">
      <c r="C160" s="2"/>
      <c r="F160" s="1"/>
      <c r="G160" s="10"/>
      <c r="H160" s="10"/>
      <c r="J160" s="259"/>
      <c r="K160" s="259"/>
      <c r="L160" s="259"/>
      <c r="M160" s="259"/>
      <c r="N160" s="259"/>
      <c r="O160" s="259"/>
    </row>
    <row r="161" spans="1:15" ht="12.75">
      <c r="A161" s="2" t="s">
        <v>394</v>
      </c>
      <c r="B161" s="2"/>
      <c r="F161" s="4" t="s">
        <v>354</v>
      </c>
      <c r="G161" s="4" t="s">
        <v>374</v>
      </c>
      <c r="H161" s="16" t="s">
        <v>338</v>
      </c>
      <c r="J161" s="259"/>
      <c r="K161" s="259"/>
      <c r="L161" s="259"/>
      <c r="M161" s="259"/>
      <c r="N161" s="259"/>
      <c r="O161" s="259"/>
    </row>
    <row r="162" spans="1:15" ht="12.75">
      <c r="A162" s="3"/>
      <c r="B162" s="3"/>
      <c r="C162" s="3"/>
      <c r="D162" s="3"/>
      <c r="E162" s="3"/>
      <c r="F162" s="91" t="s">
        <v>408</v>
      </c>
      <c r="G162" s="6" t="s">
        <v>279</v>
      </c>
      <c r="H162" s="6" t="s">
        <v>280</v>
      </c>
      <c r="J162" s="259"/>
      <c r="K162" s="259"/>
      <c r="L162" s="259"/>
      <c r="M162" s="259"/>
      <c r="N162" s="259"/>
      <c r="O162" s="259"/>
    </row>
    <row r="163" spans="1:15" ht="12.75">
      <c r="A163" s="16" t="s">
        <v>22</v>
      </c>
      <c r="B163" s="4" t="s">
        <v>23</v>
      </c>
      <c r="C163" s="4" t="s">
        <v>33</v>
      </c>
      <c r="D163" s="4" t="s">
        <v>24</v>
      </c>
      <c r="E163" s="4" t="s">
        <v>25</v>
      </c>
      <c r="F163" s="59">
        <v>2013</v>
      </c>
      <c r="G163" s="276" t="s">
        <v>281</v>
      </c>
      <c r="H163" s="111"/>
      <c r="J163" s="259"/>
      <c r="K163" s="259"/>
      <c r="L163" s="259"/>
      <c r="M163" s="259"/>
      <c r="N163" s="259"/>
      <c r="O163" s="259"/>
    </row>
    <row r="164" spans="1:15" ht="12.75">
      <c r="A164" s="11">
        <v>1</v>
      </c>
      <c r="B164" s="8">
        <v>532</v>
      </c>
      <c r="C164" s="8" t="s">
        <v>214</v>
      </c>
      <c r="D164" s="8" t="s">
        <v>174</v>
      </c>
      <c r="E164" s="8" t="s">
        <v>195</v>
      </c>
      <c r="F164" s="21">
        <v>19970.47</v>
      </c>
      <c r="G164" s="57"/>
      <c r="H164" s="21"/>
      <c r="J164" s="259"/>
      <c r="K164" s="259"/>
      <c r="L164" s="259"/>
      <c r="M164" s="259"/>
      <c r="N164" s="259"/>
      <c r="O164" s="259"/>
    </row>
    <row r="165" spans="1:15" ht="12.75">
      <c r="A165" s="11">
        <v>2</v>
      </c>
      <c r="B165" s="8">
        <v>260</v>
      </c>
      <c r="C165" s="8" t="s">
        <v>71</v>
      </c>
      <c r="D165" s="8" t="s">
        <v>175</v>
      </c>
      <c r="E165" s="8" t="s">
        <v>196</v>
      </c>
      <c r="F165" s="21">
        <v>22058.99</v>
      </c>
      <c r="G165" s="57"/>
      <c r="H165" s="21"/>
      <c r="J165" s="259"/>
      <c r="K165" s="259"/>
      <c r="L165" s="259"/>
      <c r="M165" s="259"/>
      <c r="N165" s="259"/>
      <c r="O165" s="259"/>
    </row>
    <row r="166" spans="1:15" ht="12.75">
      <c r="A166" s="11">
        <v>3</v>
      </c>
      <c r="B166" s="8">
        <v>45</v>
      </c>
      <c r="C166" s="8" t="s">
        <v>71</v>
      </c>
      <c r="D166" s="8" t="s">
        <v>176</v>
      </c>
      <c r="E166" s="8" t="s">
        <v>197</v>
      </c>
      <c r="F166" s="21">
        <v>23646.42</v>
      </c>
      <c r="G166" s="57"/>
      <c r="H166" s="21"/>
      <c r="J166" s="259"/>
      <c r="K166" s="259"/>
      <c r="L166" s="259"/>
      <c r="M166" s="259"/>
      <c r="N166" s="259"/>
      <c r="O166" s="259"/>
    </row>
    <row r="167" spans="1:15" ht="12.75">
      <c r="A167" s="11">
        <v>4</v>
      </c>
      <c r="B167" s="8">
        <v>92</v>
      </c>
      <c r="C167" s="8" t="s">
        <v>0</v>
      </c>
      <c r="D167" s="8" t="s">
        <v>177</v>
      </c>
      <c r="E167" s="8" t="s">
        <v>198</v>
      </c>
      <c r="F167" s="21">
        <v>19892.47</v>
      </c>
      <c r="G167" s="57"/>
      <c r="H167" s="21"/>
      <c r="J167" s="259"/>
      <c r="K167" s="259"/>
      <c r="L167" s="259"/>
      <c r="M167" s="259"/>
      <c r="N167" s="259"/>
      <c r="O167" s="259"/>
    </row>
    <row r="168" spans="1:15" ht="12.75">
      <c r="A168" s="11">
        <v>5</v>
      </c>
      <c r="B168" s="8">
        <v>531</v>
      </c>
      <c r="C168" s="8" t="s">
        <v>214</v>
      </c>
      <c r="D168" s="8" t="s">
        <v>178</v>
      </c>
      <c r="E168" s="8" t="s">
        <v>199</v>
      </c>
      <c r="F168" s="21">
        <v>19970.47</v>
      </c>
      <c r="G168" s="57"/>
      <c r="H168" s="21"/>
      <c r="J168" s="259"/>
      <c r="K168" s="259"/>
      <c r="L168" s="259"/>
      <c r="M168" s="259"/>
      <c r="N168" s="259"/>
      <c r="O168" s="259"/>
    </row>
    <row r="169" spans="1:15" ht="12.75">
      <c r="A169" s="11"/>
      <c r="B169" s="8"/>
      <c r="C169" s="8"/>
      <c r="D169" s="36" t="s">
        <v>411</v>
      </c>
      <c r="E169" s="11"/>
      <c r="F169" s="21">
        <f>SUM(F164:F168)</f>
        <v>105538.82</v>
      </c>
      <c r="G169" s="21">
        <f>SUM(F169*26.68)/100</f>
        <v>28157.757176</v>
      </c>
      <c r="H169" s="21">
        <f>SUM(F169*8.5)/100</f>
        <v>8970.799700000001</v>
      </c>
      <c r="J169" s="259"/>
      <c r="K169" s="259"/>
      <c r="L169" s="259"/>
      <c r="M169" s="259"/>
      <c r="N169" s="259"/>
      <c r="O169" s="259"/>
    </row>
    <row r="170" spans="1:15" ht="12.75">
      <c r="A170" s="11"/>
      <c r="B170" s="8"/>
      <c r="C170" s="8"/>
      <c r="D170" s="29" t="s">
        <v>283</v>
      </c>
      <c r="E170" s="29"/>
      <c r="F170" s="21">
        <v>11726.91</v>
      </c>
      <c r="G170" s="42">
        <f>SUM(F170*26.68)/100</f>
        <v>3128.7395879999995</v>
      </c>
      <c r="H170" s="21">
        <f>SUM(F170*8.5)/100</f>
        <v>996.7873500000001</v>
      </c>
      <c r="J170" s="259"/>
      <c r="K170" s="259"/>
      <c r="L170" s="259"/>
      <c r="M170" s="259"/>
      <c r="N170" s="259"/>
      <c r="O170" s="259"/>
    </row>
    <row r="171" spans="1:15" ht="12.75">
      <c r="A171" s="11"/>
      <c r="B171" s="8"/>
      <c r="C171" s="8"/>
      <c r="D171" s="29" t="s">
        <v>284</v>
      </c>
      <c r="E171" s="29"/>
      <c r="F171" s="21">
        <v>2514.36</v>
      </c>
      <c r="G171" s="42">
        <f>SUM(F171*23.8)/100</f>
        <v>598.41768</v>
      </c>
      <c r="H171" s="21">
        <f>SUM(F171*8.5)/100</f>
        <v>213.72060000000002</v>
      </c>
      <c r="J171" s="259"/>
      <c r="K171" s="259"/>
      <c r="L171" s="259"/>
      <c r="M171" s="259"/>
      <c r="N171" s="259"/>
      <c r="O171" s="259"/>
    </row>
    <row r="172" spans="1:15" ht="12.75">
      <c r="A172" s="11"/>
      <c r="B172" s="8"/>
      <c r="C172" s="8"/>
      <c r="D172" s="69" t="s">
        <v>412</v>
      </c>
      <c r="E172" s="29"/>
      <c r="F172" s="21">
        <v>1239.6</v>
      </c>
      <c r="G172" s="42">
        <f>SUM(F172*23.8)/100</f>
        <v>295.02479999999997</v>
      </c>
      <c r="H172" s="21">
        <f>SUM(F172*8.5)/100</f>
        <v>105.36599999999999</v>
      </c>
      <c r="J172" s="259"/>
      <c r="K172" s="259"/>
      <c r="L172" s="259"/>
      <c r="M172" s="259"/>
      <c r="N172" s="259"/>
      <c r="O172" s="259"/>
    </row>
    <row r="173" spans="1:15" ht="12.75">
      <c r="A173" s="11"/>
      <c r="B173" s="8"/>
      <c r="C173" s="8"/>
      <c r="D173" s="69" t="s">
        <v>294</v>
      </c>
      <c r="E173" s="29"/>
      <c r="F173" s="21"/>
      <c r="G173" s="57"/>
      <c r="H173" s="21"/>
      <c r="J173" s="259"/>
      <c r="K173" s="259"/>
      <c r="L173" s="259"/>
      <c r="M173" s="259"/>
      <c r="N173" s="259"/>
      <c r="O173" s="259"/>
    </row>
    <row r="174" spans="1:15" ht="12.75">
      <c r="A174" s="263"/>
      <c r="B174" s="8"/>
      <c r="C174" s="8"/>
      <c r="D174" s="69" t="s">
        <v>297</v>
      </c>
      <c r="E174" s="29"/>
      <c r="F174" s="21"/>
      <c r="G174" s="57"/>
      <c r="H174" s="21"/>
      <c r="J174" s="259"/>
      <c r="K174" s="259"/>
      <c r="L174" s="259"/>
      <c r="M174" s="259"/>
      <c r="N174" s="259"/>
      <c r="O174" s="259"/>
    </row>
    <row r="175" spans="1:15" ht="12.75">
      <c r="A175" s="261"/>
      <c r="B175" s="261"/>
      <c r="C175" s="261"/>
      <c r="D175" s="68" t="s">
        <v>242</v>
      </c>
      <c r="E175" s="69"/>
      <c r="F175" s="21">
        <f>SUM(F169:F174)</f>
        <v>121019.69000000002</v>
      </c>
      <c r="G175" s="21">
        <f>SUM(G169:G174)</f>
        <v>32179.939243999997</v>
      </c>
      <c r="H175" s="21">
        <f>SUM(H169:H174)</f>
        <v>10286.673650000002</v>
      </c>
      <c r="J175" s="259"/>
      <c r="K175" s="259"/>
      <c r="L175" s="259"/>
      <c r="M175" s="259"/>
      <c r="N175" s="259"/>
      <c r="O175" s="259"/>
    </row>
    <row r="176" spans="10:15" ht="12.75">
      <c r="J176" s="259"/>
      <c r="K176" s="259"/>
      <c r="L176" s="259"/>
      <c r="M176" s="259"/>
      <c r="N176" s="259"/>
      <c r="O176" s="259"/>
    </row>
    <row r="177" spans="10:15" ht="12.75">
      <c r="J177" s="259"/>
      <c r="K177" s="259"/>
      <c r="L177" s="259"/>
      <c r="M177" s="259"/>
      <c r="N177" s="259"/>
      <c r="O177" s="259"/>
    </row>
    <row r="178" spans="10:15" ht="12.75">
      <c r="J178" s="259"/>
      <c r="K178" s="259"/>
      <c r="L178" s="259"/>
      <c r="M178" s="259"/>
      <c r="N178" s="259"/>
      <c r="O178" s="259"/>
    </row>
    <row r="179" spans="10:15" ht="12.75">
      <c r="J179" s="259"/>
      <c r="K179" s="259"/>
      <c r="L179" s="259"/>
      <c r="M179" s="259"/>
      <c r="N179" s="259"/>
      <c r="O179" s="259"/>
    </row>
    <row r="180" spans="10:15" ht="12.75">
      <c r="J180" s="259"/>
      <c r="K180" s="259"/>
      <c r="L180" s="259"/>
      <c r="M180" s="259"/>
      <c r="N180" s="259"/>
      <c r="O180" s="259"/>
    </row>
    <row r="181" spans="10:15" ht="12.75">
      <c r="J181" s="259"/>
      <c r="K181" s="259"/>
      <c r="L181" s="259"/>
      <c r="M181" s="259"/>
      <c r="N181" s="259"/>
      <c r="O181" s="259"/>
    </row>
    <row r="182" spans="10:15" ht="12.75">
      <c r="J182" s="259"/>
      <c r="K182" s="259"/>
      <c r="L182" s="259"/>
      <c r="M182" s="259"/>
      <c r="N182" s="259"/>
      <c r="O182" s="259"/>
    </row>
    <row r="183" spans="10:15" ht="12.75">
      <c r="J183" s="259"/>
      <c r="K183" s="259"/>
      <c r="L183" s="259"/>
      <c r="M183" s="259"/>
      <c r="N183" s="259"/>
      <c r="O183" s="259"/>
    </row>
    <row r="184" spans="1:15" ht="12.75">
      <c r="A184" s="2" t="s">
        <v>395</v>
      </c>
      <c r="B184" s="2"/>
      <c r="C184" s="2"/>
      <c r="D184" s="2"/>
      <c r="F184" s="1"/>
      <c r="G184" s="1"/>
      <c r="H184" s="1"/>
      <c r="J184" s="259"/>
      <c r="K184" s="259"/>
      <c r="L184" s="259"/>
      <c r="M184" s="259"/>
      <c r="N184" s="259"/>
      <c r="O184" s="259"/>
    </row>
    <row r="185" spans="1:15" ht="12.75">
      <c r="A185" s="3"/>
      <c r="B185" s="3"/>
      <c r="C185" s="3"/>
      <c r="D185" s="3"/>
      <c r="E185" s="3"/>
      <c r="F185" s="4" t="s">
        <v>355</v>
      </c>
      <c r="G185" s="4" t="s">
        <v>375</v>
      </c>
      <c r="H185" s="16" t="s">
        <v>339</v>
      </c>
      <c r="J185" s="259"/>
      <c r="K185" s="259"/>
      <c r="L185" s="259"/>
      <c r="M185" s="259"/>
      <c r="N185" s="259"/>
      <c r="O185" s="259"/>
    </row>
    <row r="186" spans="6:15" ht="12.75">
      <c r="F186" s="91" t="s">
        <v>408</v>
      </c>
      <c r="G186" s="6" t="s">
        <v>279</v>
      </c>
      <c r="H186" s="6" t="s">
        <v>280</v>
      </c>
      <c r="J186" s="259"/>
      <c r="K186" s="259"/>
      <c r="L186" s="259"/>
      <c r="M186" s="259"/>
      <c r="N186" s="259"/>
      <c r="O186" s="259"/>
    </row>
    <row r="187" spans="1:15" ht="12.75">
      <c r="A187" s="4" t="s">
        <v>22</v>
      </c>
      <c r="B187" s="4" t="s">
        <v>23</v>
      </c>
      <c r="C187" s="4" t="s">
        <v>33</v>
      </c>
      <c r="D187" s="4" t="s">
        <v>24</v>
      </c>
      <c r="E187" s="4" t="s">
        <v>25</v>
      </c>
      <c r="F187" s="59">
        <v>2013</v>
      </c>
      <c r="G187" s="276" t="s">
        <v>281</v>
      </c>
      <c r="H187" s="111"/>
      <c r="J187" s="259"/>
      <c r="K187" s="259"/>
      <c r="L187" s="259"/>
      <c r="M187" s="259"/>
      <c r="N187" s="259"/>
      <c r="O187" s="259"/>
    </row>
    <row r="188" spans="1:15" ht="12.75">
      <c r="A188" s="12">
        <v>1</v>
      </c>
      <c r="B188" s="8">
        <v>115</v>
      </c>
      <c r="C188" s="8" t="s">
        <v>71</v>
      </c>
      <c r="D188" s="8" t="s">
        <v>82</v>
      </c>
      <c r="E188" s="8" t="s">
        <v>181</v>
      </c>
      <c r="F188" s="21">
        <v>22196.46</v>
      </c>
      <c r="G188" s="154"/>
      <c r="H188" s="260"/>
      <c r="J188" s="259"/>
      <c r="K188" s="259"/>
      <c r="L188" s="259"/>
      <c r="M188" s="259"/>
      <c r="N188" s="259"/>
      <c r="O188" s="259"/>
    </row>
    <row r="189" spans="1:15" ht="12.75">
      <c r="A189" s="12" t="s">
        <v>219</v>
      </c>
      <c r="B189" s="8">
        <v>174</v>
      </c>
      <c r="C189" s="8" t="s">
        <v>214</v>
      </c>
      <c r="D189" s="8" t="s">
        <v>180</v>
      </c>
      <c r="E189" s="8" t="s">
        <v>182</v>
      </c>
      <c r="F189" s="21">
        <v>13585.13</v>
      </c>
      <c r="G189" s="154"/>
      <c r="H189" s="277"/>
      <c r="J189" s="259"/>
      <c r="K189" s="259"/>
      <c r="L189" s="259"/>
      <c r="M189" s="259"/>
      <c r="N189" s="259"/>
      <c r="O189" s="259"/>
    </row>
    <row r="190" spans="1:15" ht="12.75">
      <c r="A190" s="12"/>
      <c r="B190" s="8"/>
      <c r="C190" s="8"/>
      <c r="D190" s="36" t="s">
        <v>411</v>
      </c>
      <c r="E190" s="11"/>
      <c r="F190" s="21">
        <f>SUM(F188:F189)</f>
        <v>35781.59</v>
      </c>
      <c r="G190" s="42">
        <f>SUM(F190*26.68)/100</f>
        <v>9546.528212</v>
      </c>
      <c r="H190" s="42">
        <f>SUM(F190*8.5)/100</f>
        <v>3041.4351499999993</v>
      </c>
      <c r="J190" s="259"/>
      <c r="K190" s="259"/>
      <c r="L190" s="259"/>
      <c r="M190" s="259"/>
      <c r="N190" s="259"/>
      <c r="O190" s="259"/>
    </row>
    <row r="191" spans="1:15" ht="12.75">
      <c r="A191" s="8"/>
      <c r="B191" s="8"/>
      <c r="C191" s="8"/>
      <c r="D191" s="29" t="s">
        <v>283</v>
      </c>
      <c r="E191" s="29"/>
      <c r="F191" s="21">
        <v>3841.63</v>
      </c>
      <c r="G191" s="42">
        <f>SUM(F191*26.68)/100</f>
        <v>1024.946884</v>
      </c>
      <c r="H191" s="42">
        <f>SUM(F191*8.5)/100</f>
        <v>326.53855</v>
      </c>
      <c r="J191" s="259"/>
      <c r="K191" s="259"/>
      <c r="L191" s="259"/>
      <c r="M191" s="259"/>
      <c r="N191" s="259"/>
      <c r="O191" s="259"/>
    </row>
    <row r="192" spans="1:15" ht="12.75">
      <c r="A192" s="8"/>
      <c r="B192" s="8"/>
      <c r="C192" s="8"/>
      <c r="D192" s="29" t="s">
        <v>284</v>
      </c>
      <c r="E192" s="29"/>
      <c r="F192" s="21">
        <v>864.12</v>
      </c>
      <c r="G192" s="42">
        <f>SUM(F192*23.8)/100</f>
        <v>205.66056</v>
      </c>
      <c r="H192" s="42">
        <f>SUM(F192*8.5)/100</f>
        <v>73.45020000000001</v>
      </c>
      <c r="J192" s="259"/>
      <c r="K192" s="259"/>
      <c r="L192" s="259"/>
      <c r="M192" s="259"/>
      <c r="N192" s="259"/>
      <c r="O192" s="259"/>
    </row>
    <row r="193" spans="1:15" ht="12.75">
      <c r="A193" s="8"/>
      <c r="B193" s="8"/>
      <c r="C193" s="8"/>
      <c r="D193" s="69" t="s">
        <v>294</v>
      </c>
      <c r="E193" s="29"/>
      <c r="F193" s="21"/>
      <c r="G193" s="154"/>
      <c r="H193" s="277"/>
      <c r="J193" s="259"/>
      <c r="K193" s="259"/>
      <c r="L193" s="259"/>
      <c r="M193" s="259"/>
      <c r="N193" s="259"/>
      <c r="O193" s="259"/>
    </row>
    <row r="194" spans="1:15" ht="12.75">
      <c r="A194" s="8"/>
      <c r="B194" s="8"/>
      <c r="C194" s="8"/>
      <c r="D194" s="69" t="s">
        <v>297</v>
      </c>
      <c r="E194" s="29"/>
      <c r="F194" s="21"/>
      <c r="G194" s="154"/>
      <c r="H194" s="277"/>
      <c r="J194" s="259"/>
      <c r="K194" s="259"/>
      <c r="L194" s="259"/>
      <c r="M194" s="259"/>
      <c r="N194" s="259"/>
      <c r="O194" s="259"/>
    </row>
    <row r="195" spans="1:15" ht="12.75">
      <c r="A195" s="8"/>
      <c r="B195" s="8"/>
      <c r="C195" s="8"/>
      <c r="D195" s="68" t="s">
        <v>242</v>
      </c>
      <c r="E195" s="69"/>
      <c r="F195" s="21">
        <f>SUM(F190:F194)</f>
        <v>40487.34</v>
      </c>
      <c r="G195" s="21">
        <f>SUM(G190:G194)</f>
        <v>10777.135655999999</v>
      </c>
      <c r="H195" s="21">
        <f>SUM(H190:H194)</f>
        <v>3441.4239</v>
      </c>
      <c r="J195" s="259"/>
      <c r="K195" s="259"/>
      <c r="L195" s="259"/>
      <c r="M195" s="259"/>
      <c r="N195" s="259"/>
      <c r="O195" s="259"/>
    </row>
    <row r="196" spans="10:15" ht="12.75">
      <c r="J196" s="259"/>
      <c r="K196" s="259"/>
      <c r="L196" s="259"/>
      <c r="M196" s="259"/>
      <c r="N196" s="259"/>
      <c r="O196" s="259"/>
    </row>
    <row r="197" spans="10:15" ht="12.75">
      <c r="J197" s="259"/>
      <c r="K197" s="259"/>
      <c r="L197" s="259"/>
      <c r="M197" s="259"/>
      <c r="N197" s="259"/>
      <c r="O197" s="259"/>
    </row>
    <row r="198" spans="1:15" ht="12.75">
      <c r="A198" s="2" t="s">
        <v>396</v>
      </c>
      <c r="B198" s="2"/>
      <c r="C198" s="2"/>
      <c r="D198" s="2"/>
      <c r="F198" s="1"/>
      <c r="G198" s="17"/>
      <c r="H198" s="18"/>
      <c r="J198" s="259"/>
      <c r="K198" s="259"/>
      <c r="L198" s="259"/>
      <c r="M198" s="259"/>
      <c r="N198" s="259"/>
      <c r="O198" s="259"/>
    </row>
    <row r="199" spans="6:15" ht="12.75">
      <c r="F199" s="4" t="s">
        <v>356</v>
      </c>
      <c r="G199" s="4" t="s">
        <v>376</v>
      </c>
      <c r="H199" s="16" t="s">
        <v>340</v>
      </c>
      <c r="J199" s="259"/>
      <c r="K199" s="259"/>
      <c r="L199" s="259"/>
      <c r="M199" s="259"/>
      <c r="N199" s="259"/>
      <c r="O199" s="259"/>
    </row>
    <row r="200" spans="1:15" ht="12.75">
      <c r="A200" s="3"/>
      <c r="B200" s="3"/>
      <c r="C200" s="3"/>
      <c r="D200" s="3"/>
      <c r="E200" s="3"/>
      <c r="F200" s="91" t="s">
        <v>408</v>
      </c>
      <c r="G200" s="6" t="s">
        <v>279</v>
      </c>
      <c r="H200" s="6" t="s">
        <v>280</v>
      </c>
      <c r="J200" s="259"/>
      <c r="K200" s="259"/>
      <c r="L200" s="259"/>
      <c r="M200" s="259"/>
      <c r="N200" s="259"/>
      <c r="O200" s="259"/>
    </row>
    <row r="201" spans="1:15" ht="12.75">
      <c r="A201" s="16" t="s">
        <v>22</v>
      </c>
      <c r="B201" s="4" t="s">
        <v>23</v>
      </c>
      <c r="C201" s="4" t="s">
        <v>33</v>
      </c>
      <c r="D201" s="4" t="s">
        <v>24</v>
      </c>
      <c r="E201" s="4" t="s">
        <v>25</v>
      </c>
      <c r="F201" s="59">
        <v>2013</v>
      </c>
      <c r="G201" s="276" t="s">
        <v>281</v>
      </c>
      <c r="H201" s="111"/>
      <c r="J201" s="259"/>
      <c r="K201" s="259"/>
      <c r="L201" s="259"/>
      <c r="M201" s="259"/>
      <c r="N201" s="259"/>
      <c r="O201" s="259"/>
    </row>
    <row r="202" spans="1:15" ht="12.75">
      <c r="A202" s="11">
        <v>1</v>
      </c>
      <c r="B202" s="8">
        <v>1010</v>
      </c>
      <c r="C202" s="8" t="s">
        <v>1</v>
      </c>
      <c r="D202" s="8" t="s">
        <v>123</v>
      </c>
      <c r="E202" s="8" t="s">
        <v>8</v>
      </c>
      <c r="F202" s="21">
        <v>23102.56</v>
      </c>
      <c r="G202" s="8"/>
      <c r="H202" s="8"/>
      <c r="J202" s="259"/>
      <c r="K202" s="259"/>
      <c r="L202" s="259"/>
      <c r="M202" s="259"/>
      <c r="N202" s="259"/>
      <c r="O202" s="259"/>
    </row>
    <row r="203" spans="1:15" ht="12.75">
      <c r="A203" s="12">
        <v>2</v>
      </c>
      <c r="B203" s="8">
        <v>1009</v>
      </c>
      <c r="C203" s="8" t="s">
        <v>1</v>
      </c>
      <c r="D203" s="37" t="s">
        <v>99</v>
      </c>
      <c r="E203" s="37" t="s">
        <v>119</v>
      </c>
      <c r="F203" s="21">
        <v>23102.56</v>
      </c>
      <c r="G203" s="8"/>
      <c r="H203" s="21"/>
      <c r="J203" s="259"/>
      <c r="K203" s="259"/>
      <c r="L203" s="259"/>
      <c r="M203" s="259"/>
      <c r="N203" s="259"/>
      <c r="O203" s="259"/>
    </row>
    <row r="204" spans="1:15" ht="12.75">
      <c r="A204" s="61"/>
      <c r="B204" s="8"/>
      <c r="C204" s="8"/>
      <c r="D204" s="36" t="s">
        <v>411</v>
      </c>
      <c r="E204" s="11"/>
      <c r="F204" s="21">
        <f>SUM(F202:F203)</f>
        <v>46205.12</v>
      </c>
      <c r="G204" s="42">
        <f>SUM(F204*26.68)/100</f>
        <v>12327.526016000002</v>
      </c>
      <c r="H204" s="42">
        <f>SUM(F204*8.5)/100</f>
        <v>3927.4352000000003</v>
      </c>
      <c r="J204" s="259"/>
      <c r="K204" s="259"/>
      <c r="L204" s="259"/>
      <c r="M204" s="259"/>
      <c r="N204" s="259"/>
      <c r="O204" s="259"/>
    </row>
    <row r="205" spans="2:15" ht="12.75">
      <c r="B205" s="8"/>
      <c r="C205" s="8"/>
      <c r="D205" s="29" t="s">
        <v>283</v>
      </c>
      <c r="E205" s="29"/>
      <c r="F205" s="21"/>
      <c r="G205" s="8"/>
      <c r="H205" s="21"/>
      <c r="J205" s="259"/>
      <c r="K205" s="259"/>
      <c r="L205" s="259"/>
      <c r="M205" s="259"/>
      <c r="N205" s="259"/>
      <c r="O205" s="259"/>
    </row>
    <row r="206" spans="1:15" ht="12.75">
      <c r="A206" s="8"/>
      <c r="B206" s="8"/>
      <c r="C206" s="8"/>
      <c r="D206" s="29" t="s">
        <v>284</v>
      </c>
      <c r="E206" s="29"/>
      <c r="F206" s="21">
        <v>1245.6</v>
      </c>
      <c r="G206" s="42">
        <f>SUM(F206*23.8)/100</f>
        <v>296.45279999999997</v>
      </c>
      <c r="H206" s="42">
        <f>SUM(F206*8.5)/100</f>
        <v>105.87599999999999</v>
      </c>
      <c r="J206" s="259"/>
      <c r="K206" s="259"/>
      <c r="L206" s="259"/>
      <c r="M206" s="259"/>
      <c r="N206" s="259"/>
      <c r="O206" s="259"/>
    </row>
    <row r="207" spans="1:15" ht="12.75">
      <c r="A207" s="261"/>
      <c r="B207" s="261"/>
      <c r="C207" s="261"/>
      <c r="D207" s="29" t="s">
        <v>294</v>
      </c>
      <c r="E207" s="29"/>
      <c r="F207" s="21"/>
      <c r="G207" s="8"/>
      <c r="H207" s="8"/>
      <c r="J207" s="259"/>
      <c r="K207" s="259"/>
      <c r="L207" s="259"/>
      <c r="M207" s="259"/>
      <c r="N207" s="259"/>
      <c r="O207" s="259"/>
    </row>
    <row r="208" spans="1:15" ht="12.75">
      <c r="A208" s="261"/>
      <c r="B208" s="261"/>
      <c r="C208" s="261"/>
      <c r="D208" s="29" t="s">
        <v>297</v>
      </c>
      <c r="E208" s="29"/>
      <c r="F208" s="21">
        <v>548.04</v>
      </c>
      <c r="G208" s="8"/>
      <c r="H208" s="21"/>
      <c r="J208" s="259"/>
      <c r="K208" s="259"/>
      <c r="L208" s="259"/>
      <c r="M208" s="259"/>
      <c r="N208" s="259"/>
      <c r="O208" s="259"/>
    </row>
    <row r="209" spans="1:15" ht="12.75">
      <c r="A209" s="261"/>
      <c r="B209" s="261"/>
      <c r="C209" s="261"/>
      <c r="D209" s="68" t="s">
        <v>242</v>
      </c>
      <c r="E209" s="69"/>
      <c r="F209" s="21">
        <f>SUM(F204:F208)</f>
        <v>47998.76</v>
      </c>
      <c r="G209" s="21">
        <f>SUM(G204:G208)</f>
        <v>12623.978816</v>
      </c>
      <c r="H209" s="21">
        <f>SUM(H204:H208)</f>
        <v>4033.3112000000006</v>
      </c>
      <c r="J209" s="259"/>
      <c r="K209" s="259"/>
      <c r="L209" s="259"/>
      <c r="M209" s="259"/>
      <c r="N209" s="259"/>
      <c r="O209" s="259"/>
    </row>
    <row r="210" spans="10:15" ht="12.75">
      <c r="J210" s="259"/>
      <c r="K210" s="259"/>
      <c r="L210" s="259"/>
      <c r="M210" s="259"/>
      <c r="N210" s="259"/>
      <c r="O210" s="259"/>
    </row>
    <row r="211" spans="10:15" ht="12.75">
      <c r="J211" s="259"/>
      <c r="K211" s="259"/>
      <c r="L211" s="259"/>
      <c r="M211" s="259"/>
      <c r="N211" s="259"/>
      <c r="O211" s="259"/>
    </row>
    <row r="212" spans="1:15" ht="12.75">
      <c r="A212" s="15" t="s">
        <v>397</v>
      </c>
      <c r="B212" s="30"/>
      <c r="C212" s="30"/>
      <c r="D212" s="50"/>
      <c r="E212" s="278"/>
      <c r="F212" s="1"/>
      <c r="G212" s="1"/>
      <c r="H212" s="18"/>
      <c r="J212" s="259"/>
      <c r="K212" s="259"/>
      <c r="L212" s="259"/>
      <c r="M212" s="259"/>
      <c r="N212" s="259"/>
      <c r="O212" s="259"/>
    </row>
    <row r="213" spans="1:15" ht="12.75">
      <c r="A213" s="15"/>
      <c r="B213" s="30"/>
      <c r="C213" s="30"/>
      <c r="D213" s="50"/>
      <c r="E213" s="278"/>
      <c r="F213" s="4" t="s">
        <v>357</v>
      </c>
      <c r="G213" s="4" t="s">
        <v>377</v>
      </c>
      <c r="H213" s="16" t="s">
        <v>341</v>
      </c>
      <c r="J213" s="259"/>
      <c r="K213" s="259"/>
      <c r="L213" s="259"/>
      <c r="M213" s="259"/>
      <c r="N213" s="259"/>
      <c r="O213" s="259"/>
    </row>
    <row r="214" spans="1:15" ht="12.75">
      <c r="A214" s="3"/>
      <c r="B214" s="3"/>
      <c r="C214" s="3"/>
      <c r="D214" s="3"/>
      <c r="E214" s="3"/>
      <c r="F214" s="91" t="s">
        <v>408</v>
      </c>
      <c r="G214" s="6" t="s">
        <v>279</v>
      </c>
      <c r="H214" s="6" t="s">
        <v>280</v>
      </c>
      <c r="J214" s="259"/>
      <c r="K214" s="259"/>
      <c r="L214" s="259"/>
      <c r="M214" s="259"/>
      <c r="N214" s="259"/>
      <c r="O214" s="259"/>
    </row>
    <row r="215" spans="1:15" ht="12.75">
      <c r="A215" s="4" t="s">
        <v>22</v>
      </c>
      <c r="B215" s="4" t="s">
        <v>23</v>
      </c>
      <c r="C215" s="4" t="s">
        <v>33</v>
      </c>
      <c r="D215" s="4" t="s">
        <v>24</v>
      </c>
      <c r="E215" s="4" t="s">
        <v>25</v>
      </c>
      <c r="F215" s="59">
        <v>2013</v>
      </c>
      <c r="G215" s="276" t="s">
        <v>281</v>
      </c>
      <c r="H215" s="111"/>
      <c r="J215" s="259"/>
      <c r="K215" s="259"/>
      <c r="L215" s="259"/>
      <c r="M215" s="259"/>
      <c r="N215" s="259"/>
      <c r="O215" s="259"/>
    </row>
    <row r="216" spans="1:15" ht="12.75">
      <c r="A216" s="12" t="s">
        <v>228</v>
      </c>
      <c r="B216" s="8">
        <v>1022</v>
      </c>
      <c r="C216" s="8" t="s">
        <v>1</v>
      </c>
      <c r="D216" s="8" t="s">
        <v>239</v>
      </c>
      <c r="E216" s="8" t="s">
        <v>7</v>
      </c>
      <c r="F216" s="21">
        <v>17327.05</v>
      </c>
      <c r="G216" s="8"/>
      <c r="H216" s="8"/>
      <c r="J216" s="259"/>
      <c r="K216" s="259"/>
      <c r="L216" s="259"/>
      <c r="M216" s="259"/>
      <c r="N216" s="259"/>
      <c r="O216" s="259"/>
    </row>
    <row r="217" spans="1:15" ht="12.75">
      <c r="A217" s="103"/>
      <c r="B217" s="8"/>
      <c r="C217" s="8"/>
      <c r="D217" s="36" t="s">
        <v>260</v>
      </c>
      <c r="E217" s="11"/>
      <c r="F217" s="21"/>
      <c r="G217" s="8"/>
      <c r="H217" s="21"/>
      <c r="J217" s="259"/>
      <c r="K217" s="259"/>
      <c r="L217" s="259"/>
      <c r="M217" s="259"/>
      <c r="N217" s="259"/>
      <c r="O217" s="259"/>
    </row>
    <row r="218" spans="1:15" ht="12.75">
      <c r="A218" s="103"/>
      <c r="B218" s="8"/>
      <c r="C218" s="8"/>
      <c r="D218" s="36" t="s">
        <v>411</v>
      </c>
      <c r="E218" s="11"/>
      <c r="F218" s="21">
        <f>SUM(F216:F217)</f>
        <v>17327.05</v>
      </c>
      <c r="G218" s="42">
        <f>SUM(F218*26.68)/100</f>
        <v>4622.85694</v>
      </c>
      <c r="H218" s="42">
        <f>SUM(F218*8.5)/100</f>
        <v>1472.7992499999998</v>
      </c>
      <c r="J218" s="259"/>
      <c r="K218" s="259"/>
      <c r="L218" s="259"/>
      <c r="M218" s="259"/>
      <c r="N218" s="259"/>
      <c r="O218" s="259"/>
    </row>
    <row r="219" spans="1:15" ht="12.75">
      <c r="A219" s="103"/>
      <c r="B219" s="8"/>
      <c r="C219" s="8"/>
      <c r="D219" s="29" t="s">
        <v>283</v>
      </c>
      <c r="E219" s="29"/>
      <c r="F219" s="21"/>
      <c r="G219" s="8"/>
      <c r="H219" s="21"/>
      <c r="J219" s="259"/>
      <c r="K219" s="259"/>
      <c r="L219" s="259"/>
      <c r="M219" s="259"/>
      <c r="N219" s="259"/>
      <c r="O219" s="259"/>
    </row>
    <row r="220" spans="1:15" ht="12.75">
      <c r="A220" s="103"/>
      <c r="B220" s="8"/>
      <c r="C220" s="8"/>
      <c r="D220" s="29" t="s">
        <v>284</v>
      </c>
      <c r="E220" s="29"/>
      <c r="F220" s="21">
        <v>467.04</v>
      </c>
      <c r="G220" s="42">
        <f>SUM(F220*23.8)/100</f>
        <v>111.15552000000001</v>
      </c>
      <c r="H220" s="21">
        <f>SUM(F220*8.5)/100</f>
        <v>39.6984</v>
      </c>
      <c r="J220" s="259"/>
      <c r="K220" s="259"/>
      <c r="L220" s="259"/>
      <c r="M220" s="259"/>
      <c r="N220" s="259"/>
      <c r="O220" s="259"/>
    </row>
    <row r="221" spans="1:15" ht="12.75">
      <c r="A221" s="11"/>
      <c r="B221" s="8"/>
      <c r="C221" s="8"/>
      <c r="D221" s="29" t="s">
        <v>294</v>
      </c>
      <c r="E221" s="29"/>
      <c r="F221" s="21">
        <v>16000.01</v>
      </c>
      <c r="G221" s="42">
        <f>SUM(F221*26.68)/100</f>
        <v>4268.802668</v>
      </c>
      <c r="H221" s="21">
        <f>SUM(F221*8.5)/100</f>
        <v>1360.00085</v>
      </c>
      <c r="J221" s="259"/>
      <c r="K221" s="259"/>
      <c r="L221" s="259"/>
      <c r="M221" s="259"/>
      <c r="N221" s="259"/>
      <c r="O221" s="259"/>
    </row>
    <row r="222" spans="1:15" ht="12.75">
      <c r="A222" s="11"/>
      <c r="B222" s="8"/>
      <c r="C222" s="8"/>
      <c r="D222" s="29" t="s">
        <v>297</v>
      </c>
      <c r="E222" s="29"/>
      <c r="F222" s="21"/>
      <c r="G222" s="8"/>
      <c r="H222" s="21"/>
      <c r="J222" s="259"/>
      <c r="K222" s="259"/>
      <c r="L222" s="259"/>
      <c r="M222" s="259"/>
      <c r="N222" s="259"/>
      <c r="O222" s="259"/>
    </row>
    <row r="223" spans="1:15" ht="12.75">
      <c r="A223" s="263"/>
      <c r="B223" s="8"/>
      <c r="C223" s="8"/>
      <c r="D223" s="68" t="s">
        <v>242</v>
      </c>
      <c r="E223" s="69"/>
      <c r="F223" s="21">
        <f>SUM(F218:F222)</f>
        <v>33794.1</v>
      </c>
      <c r="G223" s="21">
        <f>SUM(G218:G222)</f>
        <v>9002.815128</v>
      </c>
      <c r="H223" s="21">
        <f>SUM(H218:H222)</f>
        <v>2872.4984999999997</v>
      </c>
      <c r="J223" s="259"/>
      <c r="K223" s="259"/>
      <c r="L223" s="259"/>
      <c r="M223" s="259"/>
      <c r="N223" s="259"/>
      <c r="O223" s="259"/>
    </row>
    <row r="224" spans="1:15" ht="12.75">
      <c r="A224" s="10" t="s">
        <v>314</v>
      </c>
      <c r="F224" s="1"/>
      <c r="G224" s="18"/>
      <c r="H224" s="18"/>
      <c r="J224" s="259"/>
      <c r="K224" s="259"/>
      <c r="L224" s="259"/>
      <c r="M224" s="259"/>
      <c r="N224" s="259"/>
      <c r="O224" s="259"/>
    </row>
    <row r="225" spans="10:15" ht="12.75">
      <c r="J225" s="259"/>
      <c r="K225" s="259"/>
      <c r="L225" s="259"/>
      <c r="M225" s="259"/>
      <c r="N225" s="259"/>
      <c r="O225" s="259"/>
    </row>
    <row r="226" spans="10:15" ht="12.75">
      <c r="J226" s="259"/>
      <c r="K226" s="259"/>
      <c r="L226" s="259"/>
      <c r="M226" s="259"/>
      <c r="N226" s="259"/>
      <c r="O226" s="259"/>
    </row>
    <row r="227" spans="1:15" ht="12.75">
      <c r="A227" s="2" t="s">
        <v>398</v>
      </c>
      <c r="B227" s="2"/>
      <c r="C227" s="2"/>
      <c r="D227" s="2"/>
      <c r="E227" s="2"/>
      <c r="F227" s="34"/>
      <c r="G227" s="30"/>
      <c r="H227" s="50"/>
      <c r="J227" s="259"/>
      <c r="K227" s="259"/>
      <c r="L227" s="259"/>
      <c r="M227" s="259"/>
      <c r="N227" s="259"/>
      <c r="O227" s="259"/>
    </row>
    <row r="228" spans="1:15" ht="12.75">
      <c r="A228" s="2"/>
      <c r="B228" s="2"/>
      <c r="C228" s="2"/>
      <c r="D228" s="2"/>
      <c r="E228" s="2"/>
      <c r="F228" s="260" t="s">
        <v>358</v>
      </c>
      <c r="G228" s="260" t="s">
        <v>378</v>
      </c>
      <c r="H228" s="260" t="s">
        <v>342</v>
      </c>
      <c r="J228" s="259"/>
      <c r="K228" s="259"/>
      <c r="L228" s="259"/>
      <c r="M228" s="259"/>
      <c r="N228" s="259"/>
      <c r="O228" s="259"/>
    </row>
    <row r="229" spans="1:15" ht="12.75">
      <c r="A229" s="3"/>
      <c r="B229" s="3"/>
      <c r="C229" s="3"/>
      <c r="D229" s="3"/>
      <c r="E229" s="3"/>
      <c r="F229" s="91" t="s">
        <v>408</v>
      </c>
      <c r="G229" s="6" t="s">
        <v>279</v>
      </c>
      <c r="H229" s="6" t="s">
        <v>280</v>
      </c>
      <c r="J229" s="259"/>
      <c r="K229" s="259"/>
      <c r="L229" s="259"/>
      <c r="M229" s="259"/>
      <c r="N229" s="259"/>
      <c r="O229" s="259"/>
    </row>
    <row r="230" spans="1:15" ht="12.75">
      <c r="A230" s="16" t="s">
        <v>22</v>
      </c>
      <c r="B230" s="4" t="s">
        <v>23</v>
      </c>
      <c r="C230" s="4" t="s">
        <v>33</v>
      </c>
      <c r="D230" s="4" t="s">
        <v>24</v>
      </c>
      <c r="E230" s="4" t="s">
        <v>25</v>
      </c>
      <c r="F230" s="59">
        <v>2013</v>
      </c>
      <c r="G230" s="276" t="s">
        <v>281</v>
      </c>
      <c r="H230" s="111"/>
      <c r="J230" s="259"/>
      <c r="K230" s="259"/>
      <c r="L230" s="259"/>
      <c r="M230" s="259"/>
      <c r="N230" s="259"/>
      <c r="O230" s="259"/>
    </row>
    <row r="231" spans="1:15" ht="12.75">
      <c r="A231" s="103" t="s">
        <v>228</v>
      </c>
      <c r="B231" s="12">
        <v>95</v>
      </c>
      <c r="C231" s="8" t="s">
        <v>194</v>
      </c>
      <c r="D231" s="8" t="s">
        <v>36</v>
      </c>
      <c r="E231" s="8" t="s">
        <v>48</v>
      </c>
      <c r="F231" s="21">
        <v>9974.17</v>
      </c>
      <c r="G231" s="21"/>
      <c r="H231" s="21"/>
      <c r="J231" s="259"/>
      <c r="K231" s="259"/>
      <c r="L231" s="259"/>
      <c r="M231" s="259"/>
      <c r="N231" s="259"/>
      <c r="O231" s="259"/>
    </row>
    <row r="232" spans="1:15" ht="12.75">
      <c r="A232" s="103" t="s">
        <v>219</v>
      </c>
      <c r="B232" s="12">
        <v>89</v>
      </c>
      <c r="C232" s="8" t="s">
        <v>214</v>
      </c>
      <c r="D232" s="8" t="s">
        <v>60</v>
      </c>
      <c r="E232" s="8" t="s">
        <v>169</v>
      </c>
      <c r="F232" s="21">
        <v>10376.21</v>
      </c>
      <c r="G232" s="21"/>
      <c r="H232" s="21"/>
      <c r="J232" s="259"/>
      <c r="K232" s="259"/>
      <c r="L232" s="259"/>
      <c r="M232" s="259"/>
      <c r="N232" s="259"/>
      <c r="O232" s="259"/>
    </row>
    <row r="233" spans="1:15" ht="12.75">
      <c r="A233" s="103" t="s">
        <v>5</v>
      </c>
      <c r="B233" s="12">
        <v>220</v>
      </c>
      <c r="C233" s="8" t="s">
        <v>193</v>
      </c>
      <c r="D233" s="8" t="s">
        <v>40</v>
      </c>
      <c r="E233" s="8" t="s">
        <v>54</v>
      </c>
      <c r="F233" s="21">
        <v>17705.74</v>
      </c>
      <c r="G233" s="21"/>
      <c r="H233" s="21"/>
      <c r="J233" s="259"/>
      <c r="K233" s="259"/>
      <c r="L233" s="259"/>
      <c r="M233" s="259"/>
      <c r="N233" s="259"/>
      <c r="O233" s="259"/>
    </row>
    <row r="234" spans="1:15" ht="12.75">
      <c r="A234" s="103"/>
      <c r="B234" s="12"/>
      <c r="C234" s="8"/>
      <c r="D234" s="36" t="s">
        <v>411</v>
      </c>
      <c r="E234" s="11"/>
      <c r="F234" s="21">
        <f>SUM(F231:F233)</f>
        <v>38056.119999999995</v>
      </c>
      <c r="G234" s="42">
        <f>SUM(F234*26.68)/100</f>
        <v>10153.372816</v>
      </c>
      <c r="H234" s="42">
        <f>SUM(F234*8.5)/100</f>
        <v>3234.7701999999995</v>
      </c>
      <c r="J234" s="259"/>
      <c r="K234" s="259"/>
      <c r="L234" s="259"/>
      <c r="M234" s="259"/>
      <c r="N234" s="259"/>
      <c r="O234" s="259"/>
    </row>
    <row r="235" spans="1:15" ht="12.75">
      <c r="A235" s="103"/>
      <c r="B235" s="12"/>
      <c r="C235" s="8"/>
      <c r="D235" s="29" t="s">
        <v>283</v>
      </c>
      <c r="E235" s="29"/>
      <c r="F235" s="21">
        <v>3244.15</v>
      </c>
      <c r="G235" s="42">
        <f>SUM(F235*26.68)/100</f>
        <v>865.5392200000001</v>
      </c>
      <c r="H235" s="42">
        <f>SUM(F235*8.5)/100</f>
        <v>275.75275</v>
      </c>
      <c r="J235" s="259"/>
      <c r="K235" s="259"/>
      <c r="L235" s="259"/>
      <c r="M235" s="259"/>
      <c r="N235" s="259"/>
      <c r="O235" s="259"/>
    </row>
    <row r="236" spans="1:15" ht="12.75">
      <c r="A236" s="103"/>
      <c r="B236" s="12"/>
      <c r="C236" s="8"/>
      <c r="D236" s="29" t="s">
        <v>284</v>
      </c>
      <c r="E236" s="29"/>
      <c r="F236" s="21">
        <v>929.88</v>
      </c>
      <c r="G236" s="42">
        <f>SUM(F236*23.8)/100</f>
        <v>221.31144</v>
      </c>
      <c r="H236" s="42">
        <f>SUM(F236*8.5)/100</f>
        <v>79.0398</v>
      </c>
      <c r="J236" s="259"/>
      <c r="K236" s="259"/>
      <c r="L236" s="259"/>
      <c r="M236" s="259"/>
      <c r="N236" s="259"/>
      <c r="O236" s="259"/>
    </row>
    <row r="237" spans="1:15" ht="12.75">
      <c r="A237" s="103"/>
      <c r="B237" s="12"/>
      <c r="C237" s="8"/>
      <c r="D237" s="29" t="s">
        <v>294</v>
      </c>
      <c r="E237" s="29"/>
      <c r="F237" s="21"/>
      <c r="G237" s="21"/>
      <c r="H237" s="21"/>
      <c r="J237" s="259"/>
      <c r="K237" s="259"/>
      <c r="L237" s="259"/>
      <c r="M237" s="259"/>
      <c r="N237" s="259"/>
      <c r="O237" s="259"/>
    </row>
    <row r="238" spans="1:15" ht="12.75">
      <c r="A238" s="103"/>
      <c r="B238" s="12"/>
      <c r="C238" s="8"/>
      <c r="D238" s="29" t="s">
        <v>297</v>
      </c>
      <c r="E238" s="29"/>
      <c r="F238" s="21"/>
      <c r="G238" s="21"/>
      <c r="H238" s="21"/>
      <c r="J238" s="259"/>
      <c r="K238" s="259"/>
      <c r="L238" s="259"/>
      <c r="M238" s="259"/>
      <c r="N238" s="259"/>
      <c r="O238" s="259"/>
    </row>
    <row r="239" spans="1:15" ht="12.75">
      <c r="A239" s="8"/>
      <c r="B239" s="8"/>
      <c r="C239" s="8"/>
      <c r="D239" s="68" t="s">
        <v>242</v>
      </c>
      <c r="E239" s="69"/>
      <c r="F239" s="21">
        <f>SUM(F234:F238)</f>
        <v>42230.149999999994</v>
      </c>
      <c r="G239" s="21">
        <f>SUM(G234:G238)</f>
        <v>11240.223476</v>
      </c>
      <c r="H239" s="21">
        <f>SUM(H234:H238)</f>
        <v>3589.5627499999996</v>
      </c>
      <c r="J239" s="259"/>
      <c r="K239" s="259"/>
      <c r="L239" s="259"/>
      <c r="M239" s="259"/>
      <c r="N239" s="259"/>
      <c r="O239" s="259"/>
    </row>
    <row r="240" spans="1:15" ht="12.75">
      <c r="A240" s="279" t="s">
        <v>301</v>
      </c>
      <c r="B240" s="10"/>
      <c r="C240" s="10"/>
      <c r="D240" s="23"/>
      <c r="E240" s="23"/>
      <c r="F240" s="1"/>
      <c r="G240" s="1"/>
      <c r="H240" s="1"/>
      <c r="J240" s="259"/>
      <c r="K240" s="259"/>
      <c r="L240" s="259"/>
      <c r="M240" s="259"/>
      <c r="N240" s="259"/>
      <c r="O240" s="259"/>
    </row>
    <row r="241" spans="1:15" ht="12.75">
      <c r="A241" s="279" t="s">
        <v>302</v>
      </c>
      <c r="B241" s="10"/>
      <c r="C241" s="10"/>
      <c r="D241" s="23"/>
      <c r="F241" s="1"/>
      <c r="G241" s="1"/>
      <c r="H241" s="18"/>
      <c r="J241" s="259"/>
      <c r="K241" s="259"/>
      <c r="L241" s="259"/>
      <c r="M241" s="259"/>
      <c r="N241" s="259"/>
      <c r="O241" s="259"/>
    </row>
    <row r="242" spans="10:15" ht="12.75">
      <c r="J242" s="259"/>
      <c r="K242" s="259"/>
      <c r="L242" s="259"/>
      <c r="M242" s="259"/>
      <c r="N242" s="259"/>
      <c r="O242" s="259"/>
    </row>
    <row r="243" spans="10:15" ht="12.75">
      <c r="J243" s="259"/>
      <c r="K243" s="259"/>
      <c r="L243" s="259"/>
      <c r="M243" s="259"/>
      <c r="N243" s="259"/>
      <c r="O243" s="259"/>
    </row>
    <row r="244" spans="10:15" ht="12.75">
      <c r="J244" s="259"/>
      <c r="K244" s="259"/>
      <c r="L244" s="259"/>
      <c r="M244" s="259"/>
      <c r="N244" s="259"/>
      <c r="O244" s="259"/>
    </row>
    <row r="245" spans="1:15" ht="12.75">
      <c r="A245" s="2" t="s">
        <v>250</v>
      </c>
      <c r="B245" s="2"/>
      <c r="C245" s="2"/>
      <c r="F245" s="1"/>
      <c r="G245" s="1"/>
      <c r="H245" s="1"/>
      <c r="J245" s="259"/>
      <c r="K245" s="259"/>
      <c r="L245" s="259"/>
      <c r="M245" s="259"/>
      <c r="N245" s="259"/>
      <c r="O245" s="259"/>
    </row>
    <row r="246" spans="6:15" ht="12.75">
      <c r="F246" s="4" t="s">
        <v>359</v>
      </c>
      <c r="G246" s="4" t="s">
        <v>379</v>
      </c>
      <c r="H246" s="16" t="s">
        <v>345</v>
      </c>
      <c r="J246" s="259"/>
      <c r="K246" s="259"/>
      <c r="L246" s="259"/>
      <c r="M246" s="259"/>
      <c r="N246" s="259"/>
      <c r="O246" s="259"/>
    </row>
    <row r="247" spans="1:15" ht="12.75">
      <c r="A247" s="3"/>
      <c r="B247" s="3"/>
      <c r="C247" s="3"/>
      <c r="D247" s="3"/>
      <c r="E247" s="3"/>
      <c r="F247" s="6" t="s">
        <v>408</v>
      </c>
      <c r="G247" s="92" t="s">
        <v>279</v>
      </c>
      <c r="H247" s="6" t="s">
        <v>280</v>
      </c>
      <c r="J247" s="259"/>
      <c r="K247" s="259"/>
      <c r="L247" s="259"/>
      <c r="M247" s="259"/>
      <c r="N247" s="259"/>
      <c r="O247" s="259"/>
    </row>
    <row r="248" spans="1:15" ht="12.75">
      <c r="A248" s="4" t="s">
        <v>22</v>
      </c>
      <c r="B248" s="4" t="s">
        <v>23</v>
      </c>
      <c r="C248" s="4" t="s">
        <v>33</v>
      </c>
      <c r="D248" s="4" t="s">
        <v>24</v>
      </c>
      <c r="E248" s="5" t="s">
        <v>25</v>
      </c>
      <c r="F248" s="7">
        <v>2013</v>
      </c>
      <c r="G248" s="280" t="s">
        <v>281</v>
      </c>
      <c r="H248" s="269"/>
      <c r="J248" s="259"/>
      <c r="K248" s="259"/>
      <c r="L248" s="259"/>
      <c r="M248" s="259"/>
      <c r="N248" s="259"/>
      <c r="O248" s="259"/>
    </row>
    <row r="249" spans="1:15" ht="12.75">
      <c r="A249" s="8">
        <v>1</v>
      </c>
      <c r="B249" s="8">
        <v>110</v>
      </c>
      <c r="C249" s="8" t="s">
        <v>0</v>
      </c>
      <c r="D249" s="8" t="s">
        <v>165</v>
      </c>
      <c r="E249" s="36" t="s">
        <v>167</v>
      </c>
      <c r="F249" s="21">
        <v>20399.43</v>
      </c>
      <c r="G249" s="57"/>
      <c r="H249" s="21"/>
      <c r="J249" s="259"/>
      <c r="K249" s="259"/>
      <c r="L249" s="259"/>
      <c r="M249" s="259"/>
      <c r="N249" s="259"/>
      <c r="O249" s="259"/>
    </row>
    <row r="250" spans="1:15" ht="12.75">
      <c r="A250" s="8">
        <v>2</v>
      </c>
      <c r="B250" s="8">
        <v>93</v>
      </c>
      <c r="C250" s="8" t="s">
        <v>71</v>
      </c>
      <c r="D250" s="8" t="s">
        <v>124</v>
      </c>
      <c r="E250" s="36" t="s">
        <v>157</v>
      </c>
      <c r="F250" s="21">
        <v>22123.14</v>
      </c>
      <c r="G250" s="57"/>
      <c r="H250" s="21"/>
      <c r="J250" s="259"/>
      <c r="K250" s="259"/>
      <c r="L250" s="259"/>
      <c r="M250" s="259"/>
      <c r="N250" s="259"/>
      <c r="O250" s="259"/>
    </row>
    <row r="251" spans="1:15" ht="12.75">
      <c r="A251" s="8">
        <v>3</v>
      </c>
      <c r="B251" s="8">
        <v>99</v>
      </c>
      <c r="C251" s="8" t="s">
        <v>214</v>
      </c>
      <c r="D251" s="8" t="s">
        <v>133</v>
      </c>
      <c r="E251" s="36" t="s">
        <v>20</v>
      </c>
      <c r="F251" s="21">
        <v>20817.81</v>
      </c>
      <c r="G251" s="57"/>
      <c r="H251" s="21"/>
      <c r="J251" s="259"/>
      <c r="K251" s="259"/>
      <c r="L251" s="259"/>
      <c r="M251" s="259"/>
      <c r="N251" s="259"/>
      <c r="O251" s="259"/>
    </row>
    <row r="252" spans="1:15" ht="12.75">
      <c r="A252" s="8"/>
      <c r="B252" s="8"/>
      <c r="C252" s="8"/>
      <c r="D252" s="36" t="s">
        <v>411</v>
      </c>
      <c r="E252" s="265"/>
      <c r="F252" s="21">
        <f>SUM(F249:F251)</f>
        <v>63340.380000000005</v>
      </c>
      <c r="G252" s="21">
        <f>SUM(F252*26.68)/100</f>
        <v>16899.213384</v>
      </c>
      <c r="H252" s="21">
        <f>SUM(F252*8.5)/100</f>
        <v>5383.9322999999995</v>
      </c>
      <c r="J252" s="259"/>
      <c r="K252" s="259"/>
      <c r="L252" s="259"/>
      <c r="M252" s="259"/>
      <c r="N252" s="259"/>
      <c r="O252" s="259"/>
    </row>
    <row r="253" spans="1:15" ht="12.75">
      <c r="A253" s="261"/>
      <c r="B253" s="261"/>
      <c r="C253" s="261"/>
      <c r="D253" s="29" t="s">
        <v>283</v>
      </c>
      <c r="E253" s="68"/>
      <c r="F253" s="21">
        <v>7290.01</v>
      </c>
      <c r="G253" s="42">
        <f>SUM(F253*26.68)/100</f>
        <v>1944.9746679999998</v>
      </c>
      <c r="H253" s="42">
        <f>SUM(F253*8.5)/100</f>
        <v>619.65085</v>
      </c>
      <c r="J253" s="259"/>
      <c r="K253" s="259"/>
      <c r="L253" s="259"/>
      <c r="M253" s="259"/>
      <c r="N253" s="259"/>
      <c r="O253" s="259"/>
    </row>
    <row r="254" spans="1:15" ht="12.75">
      <c r="A254" s="261"/>
      <c r="B254" s="261"/>
      <c r="C254" s="261"/>
      <c r="D254" s="29" t="s">
        <v>284</v>
      </c>
      <c r="E254" s="68"/>
      <c r="F254" s="21">
        <v>1493.04</v>
      </c>
      <c r="G254" s="42">
        <f>SUM(F254*23.8)/100</f>
        <v>355.34352</v>
      </c>
      <c r="H254" s="42">
        <f>SUM(F254*8.5)/100</f>
        <v>126.9084</v>
      </c>
      <c r="J254" s="259"/>
      <c r="K254" s="259"/>
      <c r="L254" s="259"/>
      <c r="M254" s="259"/>
      <c r="N254" s="259"/>
      <c r="O254" s="259"/>
    </row>
    <row r="255" spans="1:15" ht="12.75">
      <c r="A255" s="261"/>
      <c r="B255" s="261"/>
      <c r="C255" s="261"/>
      <c r="D255" s="29" t="s">
        <v>294</v>
      </c>
      <c r="E255" s="68"/>
      <c r="F255" s="21"/>
      <c r="G255" s="21"/>
      <c r="H255" s="21"/>
      <c r="J255" s="259"/>
      <c r="K255" s="259"/>
      <c r="L255" s="259"/>
      <c r="M255" s="259"/>
      <c r="N255" s="259"/>
      <c r="O255" s="259"/>
    </row>
    <row r="256" spans="1:15" ht="12.75">
      <c r="A256" s="261"/>
      <c r="B256" s="261"/>
      <c r="C256" s="261"/>
      <c r="D256" s="29" t="s">
        <v>297</v>
      </c>
      <c r="E256" s="68"/>
      <c r="F256" s="21">
        <v>1956</v>
      </c>
      <c r="G256" s="21"/>
      <c r="H256" s="21"/>
      <c r="J256" s="259"/>
      <c r="K256" s="259"/>
      <c r="L256" s="259"/>
      <c r="M256" s="259"/>
      <c r="N256" s="259"/>
      <c r="O256" s="259"/>
    </row>
    <row r="257" spans="1:15" ht="12.75">
      <c r="A257" s="8"/>
      <c r="B257" s="8"/>
      <c r="C257" s="8"/>
      <c r="D257" s="68" t="s">
        <v>242</v>
      </c>
      <c r="E257" s="69"/>
      <c r="F257" s="21">
        <f>SUM(F252:F256)</f>
        <v>74079.43</v>
      </c>
      <c r="G257" s="21">
        <f>SUM(G252:G256)</f>
        <v>19199.531571999996</v>
      </c>
      <c r="H257" s="21">
        <f>SUM(H252:H256)</f>
        <v>6130.49155</v>
      </c>
      <c r="J257" s="259"/>
      <c r="K257" s="259"/>
      <c r="L257" s="259"/>
      <c r="M257" s="259"/>
      <c r="N257" s="259"/>
      <c r="O257" s="259"/>
    </row>
    <row r="258" spans="10:15" ht="12.75">
      <c r="J258" s="259"/>
      <c r="K258" s="259"/>
      <c r="L258" s="259"/>
      <c r="M258" s="259"/>
      <c r="N258" s="259"/>
      <c r="O258" s="259"/>
    </row>
    <row r="259" spans="10:15" ht="12.75">
      <c r="J259" s="259"/>
      <c r="K259" s="259"/>
      <c r="L259" s="259"/>
      <c r="M259" s="259"/>
      <c r="N259" s="259"/>
      <c r="O259" s="259"/>
    </row>
    <row r="260" spans="1:15" ht="12.75">
      <c r="A260" s="2" t="s">
        <v>399</v>
      </c>
      <c r="B260" s="2"/>
      <c r="C260" s="2"/>
      <c r="D260" s="2"/>
      <c r="E260" s="259"/>
      <c r="F260" s="4" t="s">
        <v>360</v>
      </c>
      <c r="G260" s="4" t="s">
        <v>380</v>
      </c>
      <c r="H260" s="16" t="s">
        <v>344</v>
      </c>
      <c r="J260" s="259"/>
      <c r="K260" s="259"/>
      <c r="L260" s="259"/>
      <c r="M260" s="259"/>
      <c r="N260" s="259"/>
      <c r="O260" s="259"/>
    </row>
    <row r="261" spans="6:15" ht="12.75">
      <c r="F261" s="91" t="s">
        <v>408</v>
      </c>
      <c r="G261" s="6" t="s">
        <v>279</v>
      </c>
      <c r="H261" s="6" t="s">
        <v>280</v>
      </c>
      <c r="J261" s="259"/>
      <c r="K261" s="259"/>
      <c r="L261" s="259"/>
      <c r="M261" s="259"/>
      <c r="N261" s="259"/>
      <c r="O261" s="259"/>
    </row>
    <row r="262" spans="1:15" ht="12.75">
      <c r="A262" s="3"/>
      <c r="B262" s="3"/>
      <c r="C262" s="3"/>
      <c r="D262" s="3"/>
      <c r="E262" s="3"/>
      <c r="F262" s="59">
        <v>2013</v>
      </c>
      <c r="G262" s="276" t="s">
        <v>281</v>
      </c>
      <c r="H262" s="111"/>
      <c r="J262" s="259"/>
      <c r="K262" s="259"/>
      <c r="L262" s="259"/>
      <c r="M262" s="259"/>
      <c r="N262" s="259"/>
      <c r="O262" s="259"/>
    </row>
    <row r="263" spans="1:15" ht="12.75">
      <c r="A263" s="4" t="s">
        <v>22</v>
      </c>
      <c r="B263" s="4" t="s">
        <v>23</v>
      </c>
      <c r="C263" s="4" t="s">
        <v>33</v>
      </c>
      <c r="D263" s="4" t="s">
        <v>24</v>
      </c>
      <c r="E263" s="4" t="s">
        <v>25</v>
      </c>
      <c r="F263" s="8"/>
      <c r="G263" s="57"/>
      <c r="H263" s="21"/>
      <c r="J263" s="259"/>
      <c r="K263" s="259"/>
      <c r="L263" s="259"/>
      <c r="M263" s="259"/>
      <c r="N263" s="259"/>
      <c r="O263" s="259"/>
    </row>
    <row r="264" spans="1:15" ht="12.75">
      <c r="A264" s="8">
        <v>1</v>
      </c>
      <c r="B264" s="8">
        <v>109</v>
      </c>
      <c r="C264" s="8" t="s">
        <v>71</v>
      </c>
      <c r="D264" s="8" t="s">
        <v>59</v>
      </c>
      <c r="E264" s="8" t="s">
        <v>169</v>
      </c>
      <c r="F264" s="21">
        <v>22123.14</v>
      </c>
      <c r="G264" s="21"/>
      <c r="H264" s="21"/>
      <c r="J264" s="259"/>
      <c r="K264" s="259"/>
      <c r="L264" s="259"/>
      <c r="M264" s="259"/>
      <c r="N264" s="259"/>
      <c r="O264" s="259"/>
    </row>
    <row r="265" spans="1:15" ht="12.75">
      <c r="A265" s="8"/>
      <c r="B265" s="8"/>
      <c r="C265" s="8"/>
      <c r="D265" s="36" t="s">
        <v>411</v>
      </c>
      <c r="E265" s="11"/>
      <c r="F265" s="21">
        <f>SUM(F264)</f>
        <v>22123.14</v>
      </c>
      <c r="G265" s="21">
        <f>SUM(F265*26.68)/100</f>
        <v>5902.453752</v>
      </c>
      <c r="H265" s="21">
        <f>SUM(F265*8.5)/100</f>
        <v>1880.4669000000001</v>
      </c>
      <c r="J265" s="259"/>
      <c r="K265" s="259"/>
      <c r="L265" s="259"/>
      <c r="M265" s="259"/>
      <c r="N265" s="259"/>
      <c r="O265" s="259"/>
    </row>
    <row r="266" spans="1:15" ht="12.75">
      <c r="A266" s="8"/>
      <c r="B266" s="8"/>
      <c r="C266" s="8"/>
      <c r="D266" s="29" t="s">
        <v>283</v>
      </c>
      <c r="E266" s="29"/>
      <c r="F266" s="21">
        <v>2651.09</v>
      </c>
      <c r="G266" s="42">
        <f>SUM(F266*26.68)/100</f>
        <v>707.310812</v>
      </c>
      <c r="H266" s="21">
        <f>SUM(F266*8.5)/100</f>
        <v>225.34265</v>
      </c>
      <c r="J266" s="259"/>
      <c r="K266" s="259"/>
      <c r="L266" s="259"/>
      <c r="M266" s="259"/>
      <c r="N266" s="259"/>
      <c r="O266" s="259"/>
    </row>
    <row r="267" spans="1:15" ht="12.75">
      <c r="A267" s="261"/>
      <c r="B267" s="8"/>
      <c r="C267" s="8"/>
      <c r="D267" s="29" t="s">
        <v>284</v>
      </c>
      <c r="E267" s="29"/>
      <c r="F267" s="21">
        <v>549.6</v>
      </c>
      <c r="G267" s="42">
        <f>SUM(F267*23.8)/100</f>
        <v>130.8048</v>
      </c>
      <c r="H267" s="21">
        <f>SUM(F267*8.5)/100</f>
        <v>46.716</v>
      </c>
      <c r="J267" s="259"/>
      <c r="K267" s="259"/>
      <c r="L267" s="259"/>
      <c r="M267" s="259"/>
      <c r="N267" s="259"/>
      <c r="O267" s="259"/>
    </row>
    <row r="268" spans="1:15" ht="12.75">
      <c r="A268" s="261"/>
      <c r="B268" s="261"/>
      <c r="C268" s="261"/>
      <c r="D268" s="29" t="s">
        <v>294</v>
      </c>
      <c r="E268" s="29"/>
      <c r="F268" s="21"/>
      <c r="G268" s="21"/>
      <c r="H268" s="21"/>
      <c r="J268" s="259"/>
      <c r="K268" s="259"/>
      <c r="L268" s="259"/>
      <c r="M268" s="259"/>
      <c r="N268" s="259"/>
      <c r="O268" s="259"/>
    </row>
    <row r="269" spans="1:15" ht="12.75">
      <c r="A269" s="261"/>
      <c r="B269" s="261"/>
      <c r="C269" s="261"/>
      <c r="D269" s="29" t="s">
        <v>297</v>
      </c>
      <c r="E269" s="29"/>
      <c r="F269" s="21"/>
      <c r="G269" s="21"/>
      <c r="H269" s="21"/>
      <c r="J269" s="259"/>
      <c r="K269" s="259"/>
      <c r="L269" s="259"/>
      <c r="M269" s="259"/>
      <c r="N269" s="259"/>
      <c r="O269" s="259"/>
    </row>
    <row r="270" spans="1:15" ht="12.75">
      <c r="A270" s="8"/>
      <c r="B270" s="8"/>
      <c r="C270" s="8"/>
      <c r="D270" s="68" t="s">
        <v>242</v>
      </c>
      <c r="E270" s="69"/>
      <c r="F270" s="21">
        <f>SUM(F265:F269)</f>
        <v>25323.829999999998</v>
      </c>
      <c r="G270" s="21">
        <f>SUM(G265:G269)</f>
        <v>6740.569364</v>
      </c>
      <c r="H270" s="21">
        <f>SUM(H265:H269)</f>
        <v>2152.52555</v>
      </c>
      <c r="J270" s="259"/>
      <c r="K270" s="259"/>
      <c r="L270" s="259"/>
      <c r="M270" s="259"/>
      <c r="N270" s="259"/>
      <c r="O270" s="259"/>
    </row>
    <row r="271" spans="10:15" ht="12.75">
      <c r="J271" s="259"/>
      <c r="K271" s="259"/>
      <c r="L271" s="259"/>
      <c r="M271" s="259"/>
      <c r="N271" s="259"/>
      <c r="O271" s="259"/>
    </row>
    <row r="272" spans="9:16" ht="12.75">
      <c r="I272" s="259"/>
      <c r="J272" s="9"/>
      <c r="K272" s="9"/>
      <c r="L272" s="9"/>
      <c r="M272" s="259"/>
      <c r="N272" s="10"/>
      <c r="O272" s="10"/>
      <c r="P272" s="10"/>
    </row>
    <row r="273" spans="9:16" ht="12.75">
      <c r="I273" s="259"/>
      <c r="J273" s="259"/>
      <c r="K273" s="259"/>
      <c r="L273" s="259"/>
      <c r="M273" s="259"/>
      <c r="N273" s="18"/>
      <c r="O273" s="18"/>
      <c r="P273" s="10"/>
    </row>
    <row r="274" spans="9:16" ht="12.75">
      <c r="I274" s="259"/>
      <c r="J274" s="259"/>
      <c r="K274" s="259"/>
      <c r="L274" s="259"/>
      <c r="M274" s="15"/>
      <c r="N274" s="31"/>
      <c r="O274" s="31"/>
      <c r="P274" s="30"/>
    </row>
    <row r="275" spans="1:16" ht="12.75">
      <c r="A275" s="2" t="s">
        <v>270</v>
      </c>
      <c r="F275" s="1"/>
      <c r="G275" s="18"/>
      <c r="H275" s="18"/>
      <c r="I275" s="259"/>
      <c r="J275" s="259"/>
      <c r="K275" s="17"/>
      <c r="L275" s="17"/>
      <c r="M275" s="259"/>
      <c r="N275" s="18"/>
      <c r="O275" s="18"/>
      <c r="P275" s="10"/>
    </row>
    <row r="276" spans="1:16" ht="12.75">
      <c r="A276" s="2"/>
      <c r="F276" s="1"/>
      <c r="G276" s="18"/>
      <c r="H276" s="18"/>
      <c r="I276" s="10"/>
      <c r="J276" s="18"/>
      <c r="K276" s="18"/>
      <c r="L276" s="18"/>
      <c r="M276" s="9"/>
      <c r="N276" s="18"/>
      <c r="O276" s="18"/>
      <c r="P276" s="10"/>
    </row>
    <row r="277" spans="1:16" ht="12.75">
      <c r="A277" s="2" t="s">
        <v>401</v>
      </c>
      <c r="B277" s="2"/>
      <c r="C277" s="2"/>
      <c r="D277" s="2"/>
      <c r="E277" s="2"/>
      <c r="F277" s="34"/>
      <c r="G277" s="31"/>
      <c r="H277" s="31"/>
      <c r="I277" s="30"/>
      <c r="J277" s="30"/>
      <c r="K277" s="30"/>
      <c r="L277" s="30"/>
      <c r="M277" s="50"/>
      <c r="N277" s="31"/>
      <c r="O277" s="31"/>
      <c r="P277" s="30"/>
    </row>
    <row r="278" spans="6:16" ht="12.75">
      <c r="F278" s="4" t="s">
        <v>333</v>
      </c>
      <c r="G278" s="4" t="s">
        <v>382</v>
      </c>
      <c r="H278" s="4" t="s">
        <v>335</v>
      </c>
      <c r="I278" s="259"/>
      <c r="J278" s="10"/>
      <c r="K278" s="10"/>
      <c r="L278" s="10"/>
      <c r="M278" s="259"/>
      <c r="N278" s="18"/>
      <c r="O278" s="18"/>
      <c r="P278" s="10"/>
    </row>
    <row r="279" spans="6:16" ht="12.75">
      <c r="F279" s="91" t="s">
        <v>408</v>
      </c>
      <c r="G279" s="6" t="s">
        <v>279</v>
      </c>
      <c r="H279" s="4" t="s">
        <v>280</v>
      </c>
      <c r="I279" s="259"/>
      <c r="J279" s="259"/>
      <c r="K279" s="259"/>
      <c r="L279" s="259"/>
      <c r="M279" s="259"/>
      <c r="N279" s="18"/>
      <c r="O279" s="18"/>
      <c r="P279" s="10"/>
    </row>
    <row r="280" spans="1:16" ht="12.75">
      <c r="A280" s="4" t="s">
        <v>22</v>
      </c>
      <c r="B280" s="4" t="s">
        <v>23</v>
      </c>
      <c r="C280" s="4" t="s">
        <v>33</v>
      </c>
      <c r="D280" s="4" t="s">
        <v>24</v>
      </c>
      <c r="E280" s="4" t="s">
        <v>25</v>
      </c>
      <c r="F280" s="59">
        <v>2013</v>
      </c>
      <c r="G280" s="276" t="s">
        <v>281</v>
      </c>
      <c r="H280" s="8"/>
      <c r="I280" s="259"/>
      <c r="J280" s="259"/>
      <c r="K280" s="259"/>
      <c r="L280" s="259"/>
      <c r="M280" s="9"/>
      <c r="N280" s="10"/>
      <c r="O280" s="10"/>
      <c r="P280" s="10"/>
    </row>
    <row r="281" spans="1:16" ht="12.75">
      <c r="A281" s="12">
        <v>1</v>
      </c>
      <c r="B281" s="8">
        <v>2020</v>
      </c>
      <c r="C281" s="8" t="s">
        <v>240</v>
      </c>
      <c r="D281" s="8" t="s">
        <v>132</v>
      </c>
      <c r="E281" s="8" t="s">
        <v>87</v>
      </c>
      <c r="F281" s="21">
        <v>25007.96</v>
      </c>
      <c r="G281" s="21"/>
      <c r="H281" s="21"/>
      <c r="I281" s="15"/>
      <c r="J281" s="15"/>
      <c r="K281" s="15"/>
      <c r="L281" s="15"/>
      <c r="M281" s="15"/>
      <c r="N281" s="30"/>
      <c r="O281" s="30"/>
      <c r="P281" s="30"/>
    </row>
    <row r="282" spans="1:16" ht="12.75">
      <c r="A282" s="12" t="s">
        <v>219</v>
      </c>
      <c r="B282" s="8">
        <v>10091</v>
      </c>
      <c r="C282" s="8" t="s">
        <v>211</v>
      </c>
      <c r="D282" s="8" t="s">
        <v>303</v>
      </c>
      <c r="E282" s="8" t="s">
        <v>118</v>
      </c>
      <c r="F282" s="21">
        <v>18619.33</v>
      </c>
      <c r="G282" s="21"/>
      <c r="H282" s="21"/>
      <c r="I282" s="10"/>
      <c r="J282" s="10"/>
      <c r="K282" s="10"/>
      <c r="L282" s="10"/>
      <c r="M282" s="10"/>
      <c r="N282" s="9"/>
      <c r="O282" s="9"/>
      <c r="P282" s="9"/>
    </row>
    <row r="283" spans="1:16" ht="12.75">
      <c r="A283" s="12" t="s">
        <v>5</v>
      </c>
      <c r="B283" s="8">
        <v>10084</v>
      </c>
      <c r="C283" s="8" t="s">
        <v>240</v>
      </c>
      <c r="D283" s="8" t="s">
        <v>231</v>
      </c>
      <c r="E283" s="8" t="s">
        <v>232</v>
      </c>
      <c r="F283" s="21">
        <v>24212.1</v>
      </c>
      <c r="G283" s="21"/>
      <c r="H283" s="21"/>
      <c r="I283" s="9"/>
      <c r="J283" s="9"/>
      <c r="K283" s="9"/>
      <c r="L283" s="9"/>
      <c r="M283" s="9"/>
      <c r="N283" s="9"/>
      <c r="O283" s="9"/>
      <c r="P283" s="9"/>
    </row>
    <row r="284" spans="1:16" ht="12.75">
      <c r="A284" s="8">
        <v>4</v>
      </c>
      <c r="B284" s="8">
        <v>10098</v>
      </c>
      <c r="C284" s="8" t="s">
        <v>211</v>
      </c>
      <c r="D284" s="8" t="s">
        <v>233</v>
      </c>
      <c r="E284" s="8" t="s">
        <v>117</v>
      </c>
      <c r="F284" s="21">
        <v>22344.26</v>
      </c>
      <c r="G284" s="21"/>
      <c r="H284" s="21"/>
      <c r="I284" s="9"/>
      <c r="J284" s="9"/>
      <c r="K284" s="9"/>
      <c r="L284" s="9"/>
      <c r="M284" s="9"/>
      <c r="N284" s="9"/>
      <c r="O284" s="148"/>
      <c r="P284" s="10"/>
    </row>
    <row r="285" spans="1:16" ht="12.75">
      <c r="A285" s="103">
        <v>5</v>
      </c>
      <c r="B285" s="8">
        <v>172</v>
      </c>
      <c r="C285" s="8" t="s">
        <v>71</v>
      </c>
      <c r="D285" s="8" t="s">
        <v>105</v>
      </c>
      <c r="E285" s="8" t="s">
        <v>145</v>
      </c>
      <c r="F285" s="21">
        <v>22771.44</v>
      </c>
      <c r="G285" s="21"/>
      <c r="H285" s="21"/>
      <c r="I285" s="10"/>
      <c r="J285" s="10"/>
      <c r="K285" s="10"/>
      <c r="L285" s="10"/>
      <c r="M285" s="10"/>
      <c r="N285" s="18"/>
      <c r="O285" s="18"/>
      <c r="P285" s="18"/>
    </row>
    <row r="286" spans="1:16" ht="12.75">
      <c r="A286" s="11">
        <v>6</v>
      </c>
      <c r="B286" s="8">
        <v>534</v>
      </c>
      <c r="C286" s="8" t="s">
        <v>240</v>
      </c>
      <c r="D286" s="8" t="s">
        <v>133</v>
      </c>
      <c r="E286" s="8" t="s">
        <v>117</v>
      </c>
      <c r="F286" s="21">
        <v>25007.96</v>
      </c>
      <c r="G286" s="21"/>
      <c r="H286" s="21"/>
      <c r="I286" s="10"/>
      <c r="J286" s="10"/>
      <c r="K286" s="10"/>
      <c r="L286" s="10"/>
      <c r="M286" s="10"/>
      <c r="N286" s="18"/>
      <c r="O286" s="18"/>
      <c r="P286" s="18"/>
    </row>
    <row r="287" spans="1:16" ht="12.75">
      <c r="A287" s="11">
        <v>7</v>
      </c>
      <c r="B287" s="8">
        <v>185</v>
      </c>
      <c r="C287" s="8" t="s">
        <v>71</v>
      </c>
      <c r="D287" s="8" t="s">
        <v>134</v>
      </c>
      <c r="E287" s="8" t="s">
        <v>50</v>
      </c>
      <c r="F287" s="21">
        <v>21694.4</v>
      </c>
      <c r="G287" s="21"/>
      <c r="H287" s="21"/>
      <c r="I287" s="10"/>
      <c r="J287" s="10"/>
      <c r="K287" s="10"/>
      <c r="L287" s="10"/>
      <c r="M287" s="10"/>
      <c r="N287" s="18"/>
      <c r="O287" s="17"/>
      <c r="P287" s="17"/>
    </row>
    <row r="288" spans="1:16" ht="12.75">
      <c r="A288" s="104">
        <v>8</v>
      </c>
      <c r="B288" s="8">
        <v>175</v>
      </c>
      <c r="C288" s="8" t="s">
        <v>71</v>
      </c>
      <c r="D288" s="8" t="s">
        <v>59</v>
      </c>
      <c r="E288" s="8" t="s">
        <v>147</v>
      </c>
      <c r="F288" s="21">
        <v>22662.37</v>
      </c>
      <c r="G288" s="21"/>
      <c r="H288" s="21"/>
      <c r="I288" s="10"/>
      <c r="J288" s="10"/>
      <c r="K288" s="10"/>
      <c r="L288" s="10"/>
      <c r="M288" s="10"/>
      <c r="N288" s="18"/>
      <c r="O288" s="18"/>
      <c r="P288" s="18"/>
    </row>
    <row r="289" spans="1:16" ht="12.75">
      <c r="A289" s="11">
        <v>9</v>
      </c>
      <c r="B289" s="8">
        <v>182</v>
      </c>
      <c r="C289" s="8" t="s">
        <v>71</v>
      </c>
      <c r="D289" s="8" t="s">
        <v>59</v>
      </c>
      <c r="E289" s="8" t="s">
        <v>148</v>
      </c>
      <c r="F289" s="21">
        <v>22611.41</v>
      </c>
      <c r="G289" s="21"/>
      <c r="H289" s="21"/>
      <c r="I289" s="10"/>
      <c r="J289" s="10"/>
      <c r="K289" s="10"/>
      <c r="L289" s="10"/>
      <c r="M289" s="10"/>
      <c r="N289" s="18"/>
      <c r="O289" s="18"/>
      <c r="P289" s="18"/>
    </row>
    <row r="290" spans="1:16" ht="12.75">
      <c r="A290" s="11">
        <v>10</v>
      </c>
      <c r="B290" s="8">
        <v>201</v>
      </c>
      <c r="C290" s="8" t="s">
        <v>212</v>
      </c>
      <c r="D290" s="8" t="s">
        <v>59</v>
      </c>
      <c r="E290" s="8" t="s">
        <v>149</v>
      </c>
      <c r="F290" s="21">
        <v>18901.7</v>
      </c>
      <c r="G290" s="57"/>
      <c r="H290" s="57"/>
      <c r="I290" s="10"/>
      <c r="J290" s="10"/>
      <c r="K290" s="10"/>
      <c r="L290" s="10"/>
      <c r="M290" s="10"/>
      <c r="N290" s="18"/>
      <c r="O290" s="18"/>
      <c r="P290" s="18"/>
    </row>
    <row r="291" spans="1:16" ht="12.75">
      <c r="A291" s="11">
        <v>11</v>
      </c>
      <c r="B291" s="8">
        <v>10087</v>
      </c>
      <c r="C291" s="8" t="s">
        <v>211</v>
      </c>
      <c r="D291" s="37" t="s">
        <v>184</v>
      </c>
      <c r="E291" s="37" t="s">
        <v>116</v>
      </c>
      <c r="F291" s="21">
        <v>22344.26</v>
      </c>
      <c r="G291" s="112"/>
      <c r="H291" s="57"/>
      <c r="I291" s="10"/>
      <c r="J291" s="10"/>
      <c r="K291" s="10"/>
      <c r="L291" s="10"/>
      <c r="M291" s="10"/>
      <c r="N291" s="18"/>
      <c r="O291" s="18"/>
      <c r="P291" s="18"/>
    </row>
    <row r="292" spans="1:16" ht="12.75">
      <c r="A292" s="11">
        <v>12</v>
      </c>
      <c r="B292" s="8">
        <v>76</v>
      </c>
      <c r="C292" s="8" t="s">
        <v>71</v>
      </c>
      <c r="D292" s="8" t="s">
        <v>38</v>
      </c>
      <c r="E292" s="8" t="s">
        <v>150</v>
      </c>
      <c r="F292" s="21">
        <v>23770.49</v>
      </c>
      <c r="G292" s="21"/>
      <c r="H292" s="21"/>
      <c r="I292" s="10"/>
      <c r="J292" s="10"/>
      <c r="K292" s="10"/>
      <c r="L292" s="10"/>
      <c r="M292" s="10"/>
      <c r="N292" s="18"/>
      <c r="O292" s="18"/>
      <c r="P292" s="18"/>
    </row>
    <row r="293" spans="1:16" ht="12.75">
      <c r="A293" s="11">
        <v>13</v>
      </c>
      <c r="B293" s="8">
        <v>2023</v>
      </c>
      <c r="C293" s="8" t="s">
        <v>193</v>
      </c>
      <c r="D293" s="8" t="s">
        <v>38</v>
      </c>
      <c r="E293" s="8" t="s">
        <v>112</v>
      </c>
      <c r="F293" s="21">
        <v>22357.78</v>
      </c>
      <c r="G293" s="21"/>
      <c r="H293" s="21"/>
      <c r="I293" s="62"/>
      <c r="J293" s="10"/>
      <c r="K293" s="10"/>
      <c r="L293" s="23"/>
      <c r="M293" s="23"/>
      <c r="N293" s="18"/>
      <c r="O293" s="24"/>
      <c r="P293" s="18"/>
    </row>
    <row r="294" spans="1:16" ht="12.75">
      <c r="A294" s="103" t="s">
        <v>293</v>
      </c>
      <c r="B294" s="8">
        <v>10089</v>
      </c>
      <c r="C294" s="8" t="s">
        <v>211</v>
      </c>
      <c r="D294" s="8" t="s">
        <v>38</v>
      </c>
      <c r="E294" s="8" t="s">
        <v>304</v>
      </c>
      <c r="F294" s="21">
        <v>18619.33</v>
      </c>
      <c r="G294" s="21"/>
      <c r="H294" s="21"/>
      <c r="I294" s="62"/>
      <c r="J294" s="10"/>
      <c r="K294" s="10"/>
      <c r="L294" s="23"/>
      <c r="M294" s="23"/>
      <c r="N294" s="18"/>
      <c r="O294" s="24"/>
      <c r="P294" s="18"/>
    </row>
    <row r="295" spans="1:16" ht="12.75">
      <c r="A295" s="11">
        <v>15</v>
      </c>
      <c r="B295" s="8">
        <v>10097</v>
      </c>
      <c r="C295" s="8" t="s">
        <v>211</v>
      </c>
      <c r="D295" s="8" t="s">
        <v>234</v>
      </c>
      <c r="E295" s="8" t="s">
        <v>190</v>
      </c>
      <c r="F295" s="21">
        <v>22344.26</v>
      </c>
      <c r="G295" s="21"/>
      <c r="H295" s="21"/>
      <c r="I295" s="259"/>
      <c r="J295" s="259"/>
      <c r="K295" s="259"/>
      <c r="L295" s="23"/>
      <c r="M295" s="23"/>
      <c r="N295" s="18"/>
      <c r="O295" s="24"/>
      <c r="P295" s="18"/>
    </row>
    <row r="296" spans="1:16" ht="12.75">
      <c r="A296" s="103">
        <v>16</v>
      </c>
      <c r="B296" s="8">
        <v>2062</v>
      </c>
      <c r="C296" s="8" t="s">
        <v>211</v>
      </c>
      <c r="D296" s="8" t="s">
        <v>235</v>
      </c>
      <c r="E296" s="8" t="s">
        <v>112</v>
      </c>
      <c r="F296" s="21">
        <v>22344.26</v>
      </c>
      <c r="G296" s="21"/>
      <c r="H296" s="21"/>
      <c r="I296" s="259"/>
      <c r="J296" s="259"/>
      <c r="K296" s="259"/>
      <c r="L296" s="23"/>
      <c r="M296" s="23"/>
      <c r="N296" s="18"/>
      <c r="O296" s="18"/>
      <c r="P296" s="18"/>
    </row>
    <row r="297" spans="1:16" ht="12.75">
      <c r="A297" s="103">
        <v>17</v>
      </c>
      <c r="B297" s="8">
        <v>537</v>
      </c>
      <c r="C297" s="8" t="s">
        <v>71</v>
      </c>
      <c r="D297" s="8" t="s">
        <v>135</v>
      </c>
      <c r="E297" s="8" t="s">
        <v>151</v>
      </c>
      <c r="F297" s="21">
        <v>22957.45</v>
      </c>
      <c r="G297" s="21"/>
      <c r="H297" s="21"/>
      <c r="I297" s="259"/>
      <c r="J297" s="259"/>
      <c r="K297" s="259"/>
      <c r="L297" s="23"/>
      <c r="M297" s="23"/>
      <c r="N297" s="18"/>
      <c r="O297" s="18"/>
      <c r="P297" s="18"/>
    </row>
    <row r="298" spans="1:8" ht="12.75">
      <c r="A298" s="103">
        <v>18</v>
      </c>
      <c r="B298" s="8">
        <v>2011</v>
      </c>
      <c r="C298" s="8" t="s">
        <v>71</v>
      </c>
      <c r="D298" s="8" t="s">
        <v>136</v>
      </c>
      <c r="E298" s="8" t="s">
        <v>86</v>
      </c>
      <c r="F298" s="21">
        <v>22364.15</v>
      </c>
      <c r="G298" s="21"/>
      <c r="H298" s="21"/>
    </row>
    <row r="299" spans="1:8" ht="12.75">
      <c r="A299" s="11">
        <v>19</v>
      </c>
      <c r="B299" s="8">
        <v>171</v>
      </c>
      <c r="C299" s="8" t="s">
        <v>71</v>
      </c>
      <c r="D299" s="8" t="s">
        <v>137</v>
      </c>
      <c r="E299" s="8" t="s">
        <v>152</v>
      </c>
      <c r="F299" s="21">
        <v>22907.16</v>
      </c>
      <c r="G299" s="21"/>
      <c r="H299" s="21"/>
    </row>
    <row r="300" spans="1:8" ht="12.75">
      <c r="A300" s="11">
        <v>20</v>
      </c>
      <c r="B300" s="8">
        <v>10086</v>
      </c>
      <c r="C300" s="8" t="s">
        <v>213</v>
      </c>
      <c r="D300" s="8" t="s">
        <v>285</v>
      </c>
      <c r="E300" s="8" t="s">
        <v>86</v>
      </c>
      <c r="F300" s="21">
        <v>76612.9</v>
      </c>
      <c r="G300" s="57"/>
      <c r="H300" s="57"/>
    </row>
    <row r="301" spans="1:8" ht="12.75">
      <c r="A301" s="11">
        <v>21</v>
      </c>
      <c r="B301" s="8">
        <v>173</v>
      </c>
      <c r="C301" s="8" t="s">
        <v>71</v>
      </c>
      <c r="D301" s="8" t="s">
        <v>65</v>
      </c>
      <c r="E301" s="8" t="s">
        <v>116</v>
      </c>
      <c r="F301" s="21">
        <v>22756.88</v>
      </c>
      <c r="G301" s="112"/>
      <c r="H301" s="57"/>
    </row>
    <row r="302" spans="1:8" ht="12.75">
      <c r="A302" s="11">
        <v>22</v>
      </c>
      <c r="B302" s="8">
        <v>112</v>
      </c>
      <c r="C302" s="8" t="s">
        <v>71</v>
      </c>
      <c r="D302" s="8" t="s">
        <v>138</v>
      </c>
      <c r="E302" s="8" t="s">
        <v>50</v>
      </c>
      <c r="F302" s="21">
        <v>23222.93</v>
      </c>
      <c r="G302" s="21"/>
      <c r="H302" s="21"/>
    </row>
    <row r="303" spans="1:16" ht="12.75">
      <c r="A303" s="11" t="s">
        <v>317</v>
      </c>
      <c r="B303" s="8">
        <v>2021</v>
      </c>
      <c r="C303" s="8" t="s">
        <v>71</v>
      </c>
      <c r="D303" s="8" t="s">
        <v>139</v>
      </c>
      <c r="E303" s="8" t="s">
        <v>87</v>
      </c>
      <c r="F303" s="21">
        <v>14168.96</v>
      </c>
      <c r="G303" s="21"/>
      <c r="H303" s="21"/>
      <c r="I303" s="2"/>
      <c r="J303" s="2"/>
      <c r="K303" s="2"/>
      <c r="L303" s="2"/>
      <c r="M303" s="2"/>
      <c r="N303" s="34"/>
      <c r="O303" s="31"/>
      <c r="P303" s="31"/>
    </row>
    <row r="304" spans="1:8" ht="12.75">
      <c r="A304" s="11">
        <v>24</v>
      </c>
      <c r="B304" s="8">
        <v>177</v>
      </c>
      <c r="C304" s="8" t="s">
        <v>71</v>
      </c>
      <c r="D304" s="8" t="s">
        <v>140</v>
      </c>
      <c r="E304" s="8" t="s">
        <v>152</v>
      </c>
      <c r="F304" s="21">
        <v>22448.24</v>
      </c>
      <c r="G304" s="281"/>
      <c r="H304" s="282"/>
    </row>
    <row r="305" spans="1:8" ht="12.75">
      <c r="A305" s="11">
        <v>25</v>
      </c>
      <c r="B305" s="8">
        <v>10051</v>
      </c>
      <c r="C305" s="8" t="s">
        <v>211</v>
      </c>
      <c r="D305" s="8" t="s">
        <v>236</v>
      </c>
      <c r="E305" s="8" t="s">
        <v>237</v>
      </c>
      <c r="F305" s="21">
        <v>22344.26</v>
      </c>
      <c r="G305" s="21"/>
      <c r="H305" s="21"/>
    </row>
    <row r="306" spans="1:8" ht="12.75">
      <c r="A306" s="11">
        <v>26</v>
      </c>
      <c r="B306" s="8">
        <v>184</v>
      </c>
      <c r="C306" s="8" t="s">
        <v>71</v>
      </c>
      <c r="D306" s="8" t="s">
        <v>141</v>
      </c>
      <c r="E306" s="8" t="s">
        <v>50</v>
      </c>
      <c r="F306" s="21">
        <v>22611.41</v>
      </c>
      <c r="G306" s="283"/>
      <c r="H306" s="284"/>
    </row>
    <row r="307" spans="1:8" ht="12.75">
      <c r="A307" s="11">
        <v>27</v>
      </c>
      <c r="B307" s="8">
        <v>221</v>
      </c>
      <c r="C307" s="8" t="s">
        <v>212</v>
      </c>
      <c r="D307" s="8" t="s">
        <v>84</v>
      </c>
      <c r="E307" s="8" t="s">
        <v>93</v>
      </c>
      <c r="F307" s="21">
        <v>18901.7</v>
      </c>
      <c r="G307" s="283"/>
      <c r="H307" s="284"/>
    </row>
    <row r="308" spans="1:8" ht="12.75">
      <c r="A308" s="11">
        <v>28</v>
      </c>
      <c r="B308" s="8">
        <v>2067</v>
      </c>
      <c r="C308" s="8" t="s">
        <v>71</v>
      </c>
      <c r="D308" s="8" t="s">
        <v>98</v>
      </c>
      <c r="E308" s="8" t="s">
        <v>92</v>
      </c>
      <c r="F308" s="21">
        <v>22364.15</v>
      </c>
      <c r="G308" s="283"/>
      <c r="H308" s="284"/>
    </row>
    <row r="309" spans="1:8" ht="12.75">
      <c r="A309" s="11">
        <v>29</v>
      </c>
      <c r="B309" s="8">
        <v>536</v>
      </c>
      <c r="C309" s="8" t="s">
        <v>13</v>
      </c>
      <c r="D309" s="8" t="s">
        <v>98</v>
      </c>
      <c r="E309" s="8" t="s">
        <v>50</v>
      </c>
      <c r="F309" s="21">
        <v>22364.15</v>
      </c>
      <c r="G309" s="283"/>
      <c r="H309" s="284"/>
    </row>
    <row r="310" spans="1:8" ht="12.75">
      <c r="A310" s="11">
        <v>30</v>
      </c>
      <c r="B310" s="8">
        <v>10088</v>
      </c>
      <c r="C310" s="8" t="s">
        <v>211</v>
      </c>
      <c r="D310" s="8" t="s">
        <v>98</v>
      </c>
      <c r="E310" s="8" t="s">
        <v>50</v>
      </c>
      <c r="F310" s="21">
        <v>23713.1</v>
      </c>
      <c r="G310" s="283"/>
      <c r="H310" s="284"/>
    </row>
    <row r="311" spans="1:8" ht="12.75">
      <c r="A311" s="102">
        <v>31</v>
      </c>
      <c r="B311" s="8">
        <v>224</v>
      </c>
      <c r="C311" s="8" t="s">
        <v>15</v>
      </c>
      <c r="D311" s="8" t="s">
        <v>98</v>
      </c>
      <c r="E311" s="8" t="s">
        <v>153</v>
      </c>
      <c r="F311" s="21">
        <v>23128.3</v>
      </c>
      <c r="G311" s="283"/>
      <c r="H311" s="284"/>
    </row>
    <row r="312" spans="1:8" ht="12.75">
      <c r="A312" s="102">
        <v>32</v>
      </c>
      <c r="B312" s="8">
        <v>168</v>
      </c>
      <c r="C312" s="8" t="s">
        <v>0</v>
      </c>
      <c r="D312" s="8" t="s">
        <v>42</v>
      </c>
      <c r="E312" s="8" t="s">
        <v>87</v>
      </c>
      <c r="F312" s="21">
        <v>19353.19</v>
      </c>
      <c r="G312" s="21"/>
      <c r="H312" s="21"/>
    </row>
    <row r="313" spans="1:8" ht="12.75">
      <c r="A313" s="102">
        <v>33</v>
      </c>
      <c r="B313" s="8">
        <v>179</v>
      </c>
      <c r="C313" s="8" t="s">
        <v>71</v>
      </c>
      <c r="D313" s="8" t="s">
        <v>143</v>
      </c>
      <c r="E313" s="8" t="s">
        <v>50</v>
      </c>
      <c r="F313" s="21">
        <v>22280.93</v>
      </c>
      <c r="G313" s="21"/>
      <c r="H313" s="21"/>
    </row>
    <row r="314" spans="1:8" ht="12.75">
      <c r="A314" s="105" t="s">
        <v>308</v>
      </c>
      <c r="B314" s="8">
        <v>10090</v>
      </c>
      <c r="C314" s="8" t="s">
        <v>211</v>
      </c>
      <c r="D314" s="8" t="s">
        <v>307</v>
      </c>
      <c r="E314" s="8" t="s">
        <v>305</v>
      </c>
      <c r="F314" s="21">
        <v>18619.33</v>
      </c>
      <c r="G314" s="21"/>
      <c r="H314" s="21"/>
    </row>
    <row r="315" spans="1:8" ht="12.75">
      <c r="A315" s="105" t="s">
        <v>320</v>
      </c>
      <c r="B315" s="8"/>
      <c r="C315" s="8"/>
      <c r="D315" s="36" t="s">
        <v>319</v>
      </c>
      <c r="E315" s="11"/>
      <c r="F315" s="21">
        <v>13045.75</v>
      </c>
      <c r="G315" s="21"/>
      <c r="H315" s="21"/>
    </row>
    <row r="316" spans="1:8" ht="12.75">
      <c r="A316" s="105"/>
      <c r="B316" s="8"/>
      <c r="C316" s="8"/>
      <c r="D316" s="36" t="s">
        <v>411</v>
      </c>
      <c r="E316" s="11"/>
      <c r="F316" s="21">
        <f>SUM(F281:F315)</f>
        <v>811778.25</v>
      </c>
      <c r="G316" s="21">
        <f>SUM(F316*26.68)/100</f>
        <v>216582.4371</v>
      </c>
      <c r="H316" s="21">
        <f>SUM(F316*8.5)/100</f>
        <v>69001.15125</v>
      </c>
    </row>
    <row r="317" spans="1:8" ht="12.75">
      <c r="A317" s="103"/>
      <c r="B317" s="8"/>
      <c r="C317" s="8"/>
      <c r="D317" s="29" t="s">
        <v>283</v>
      </c>
      <c r="E317" s="29"/>
      <c r="F317" s="21">
        <v>53741.61</v>
      </c>
      <c r="G317" s="42">
        <f>SUM(F317*26.68)/100</f>
        <v>14338.261547999999</v>
      </c>
      <c r="H317" s="21">
        <f>SUM(F317*8.5)/100</f>
        <v>4568.03685</v>
      </c>
    </row>
    <row r="318" spans="1:8" ht="12.75">
      <c r="A318" s="103"/>
      <c r="B318" s="8"/>
      <c r="C318" s="8"/>
      <c r="D318" s="29" t="s">
        <v>284</v>
      </c>
      <c r="E318" s="29"/>
      <c r="F318" s="21">
        <v>17737.68</v>
      </c>
      <c r="G318" s="42">
        <f>SUM(F318*23.8)/100</f>
        <v>4221.567840000001</v>
      </c>
      <c r="H318" s="21">
        <f>SUM(F318*8.5)/100</f>
        <v>1507.7028</v>
      </c>
    </row>
    <row r="319" spans="1:8" ht="12.75">
      <c r="A319" s="261"/>
      <c r="B319" s="261"/>
      <c r="C319" s="261"/>
      <c r="D319" s="29" t="s">
        <v>294</v>
      </c>
      <c r="E319" s="29"/>
      <c r="F319" s="21"/>
      <c r="G319" s="21"/>
      <c r="H319" s="21"/>
    </row>
    <row r="320" spans="1:8" ht="12.75">
      <c r="A320" s="261"/>
      <c r="B320" s="261"/>
      <c r="C320" s="261"/>
      <c r="D320" s="29" t="s">
        <v>297</v>
      </c>
      <c r="E320" s="29"/>
      <c r="F320" s="21">
        <v>15405.96</v>
      </c>
      <c r="G320" s="21"/>
      <c r="H320" s="21"/>
    </row>
    <row r="321" spans="1:8" ht="12.75">
      <c r="A321" s="261"/>
      <c r="B321" s="261"/>
      <c r="C321" s="261"/>
      <c r="D321" s="68" t="s">
        <v>242</v>
      </c>
      <c r="E321" s="69"/>
      <c r="F321" s="21">
        <f>SUM(F316:F320)</f>
        <v>898663.5</v>
      </c>
      <c r="G321" s="21">
        <f>SUM(G316:G320)</f>
        <v>235142.26648800002</v>
      </c>
      <c r="H321" s="21">
        <f>SUM(H316:H320)</f>
        <v>75076.8909</v>
      </c>
    </row>
    <row r="322" spans="1:8" ht="12.75">
      <c r="A322" s="1" t="s">
        <v>309</v>
      </c>
      <c r="B322" s="1"/>
      <c r="C322" s="1"/>
      <c r="D322" s="1"/>
      <c r="E322" s="1"/>
      <c r="F322" s="1"/>
      <c r="G322" s="9"/>
      <c r="H322" s="1"/>
    </row>
    <row r="323" spans="1:8" ht="12.75">
      <c r="A323" s="1" t="s">
        <v>315</v>
      </c>
      <c r="B323" s="1"/>
      <c r="C323" s="1"/>
      <c r="D323" s="1"/>
      <c r="E323" s="1"/>
      <c r="F323" s="1"/>
      <c r="G323" s="148"/>
      <c r="H323" s="1"/>
    </row>
    <row r="324" spans="1:16" ht="12.75">
      <c r="A324" s="1" t="s">
        <v>316</v>
      </c>
      <c r="B324" s="1"/>
      <c r="C324" s="1"/>
      <c r="D324" s="1"/>
      <c r="F324" s="1"/>
      <c r="G324" s="1"/>
      <c r="H324" s="1"/>
      <c r="I324" s="259"/>
      <c r="J324" s="9"/>
      <c r="K324" s="9"/>
      <c r="L324" s="9"/>
      <c r="M324" s="259"/>
      <c r="N324" s="18"/>
      <c r="O324" s="18"/>
      <c r="P324" s="10"/>
    </row>
    <row r="325" spans="1:16" ht="12.75">
      <c r="A325" s="58" t="s">
        <v>323</v>
      </c>
      <c r="F325" s="1"/>
      <c r="G325" s="1"/>
      <c r="H325" s="1"/>
      <c r="I325" s="259"/>
      <c r="J325" s="18"/>
      <c r="K325" s="18"/>
      <c r="L325" s="18"/>
      <c r="M325" s="259"/>
      <c r="N325" s="18"/>
      <c r="O325" s="18"/>
      <c r="P325" s="10"/>
    </row>
    <row r="326" spans="9:16" ht="12.75">
      <c r="I326" s="18"/>
      <c r="J326" s="18"/>
      <c r="K326" s="18"/>
      <c r="L326" s="18"/>
      <c r="M326" s="259"/>
      <c r="N326" s="18"/>
      <c r="O326" s="18"/>
      <c r="P326" s="10"/>
    </row>
    <row r="327" spans="9:16" ht="12.75">
      <c r="I327" s="18"/>
      <c r="J327" s="18"/>
      <c r="K327" s="18"/>
      <c r="L327" s="18"/>
      <c r="M327" s="259"/>
      <c r="N327" s="18"/>
      <c r="O327" s="18"/>
      <c r="P327" s="10"/>
    </row>
    <row r="328" spans="9:16" ht="12.75">
      <c r="I328" s="18"/>
      <c r="J328" s="18"/>
      <c r="K328" s="18"/>
      <c r="L328" s="18"/>
      <c r="M328" s="259"/>
      <c r="N328" s="18"/>
      <c r="O328" s="18"/>
      <c r="P328" s="10"/>
    </row>
    <row r="329" spans="9:16" ht="12.75">
      <c r="I329" s="18"/>
      <c r="J329" s="18"/>
      <c r="K329" s="18"/>
      <c r="L329" s="18"/>
      <c r="M329" s="259"/>
      <c r="N329" s="18"/>
      <c r="O329" s="18"/>
      <c r="P329" s="10"/>
    </row>
    <row r="330" spans="9:16" ht="12.75">
      <c r="I330" s="18"/>
      <c r="J330" s="18"/>
      <c r="K330" s="18"/>
      <c r="L330" s="18"/>
      <c r="M330" s="259"/>
      <c r="N330" s="18"/>
      <c r="O330" s="18"/>
      <c r="P330" s="10"/>
    </row>
    <row r="331" spans="9:16" ht="12.75">
      <c r="I331" s="18"/>
      <c r="J331" s="18"/>
      <c r="K331" s="18"/>
      <c r="L331" s="18"/>
      <c r="M331" s="259"/>
      <c r="N331" s="18"/>
      <c r="O331" s="18"/>
      <c r="P331" s="10"/>
    </row>
    <row r="332" spans="9:16" ht="12.75">
      <c r="I332" s="18"/>
      <c r="J332" s="18"/>
      <c r="K332" s="18"/>
      <c r="L332" s="18"/>
      <c r="M332" s="259"/>
      <c r="N332" s="18"/>
      <c r="O332" s="18"/>
      <c r="P332" s="10"/>
    </row>
    <row r="333" spans="1:16" ht="12.75">
      <c r="A333" s="2" t="s">
        <v>400</v>
      </c>
      <c r="B333" s="2"/>
      <c r="C333" s="2"/>
      <c r="D333" s="2"/>
      <c r="E333" s="2"/>
      <c r="F333" s="34"/>
      <c r="G333" s="34"/>
      <c r="H333" s="34"/>
      <c r="I333" s="31"/>
      <c r="J333" s="31"/>
      <c r="K333" s="31"/>
      <c r="L333" s="31"/>
      <c r="M333" s="259"/>
      <c r="N333" s="18"/>
      <c r="O333" s="18"/>
      <c r="P333" s="10"/>
    </row>
    <row r="334" spans="1:16" ht="12.75">
      <c r="A334" s="2"/>
      <c r="B334" s="2"/>
      <c r="C334" s="2"/>
      <c r="D334" s="2"/>
      <c r="E334" s="2"/>
      <c r="F334" s="260" t="s">
        <v>361</v>
      </c>
      <c r="G334" s="260" t="s">
        <v>381</v>
      </c>
      <c r="H334" s="272" t="s">
        <v>343</v>
      </c>
      <c r="I334" s="31"/>
      <c r="J334" s="31"/>
      <c r="K334" s="31"/>
      <c r="L334" s="31"/>
      <c r="M334" s="259"/>
      <c r="N334" s="18"/>
      <c r="O334" s="18"/>
      <c r="P334" s="10"/>
    </row>
    <row r="335" spans="1:16" ht="12.75">
      <c r="A335" s="3"/>
      <c r="B335" s="3"/>
      <c r="C335" s="3"/>
      <c r="D335" s="3"/>
      <c r="E335" s="3"/>
      <c r="F335" s="91" t="s">
        <v>408</v>
      </c>
      <c r="G335" s="6" t="s">
        <v>279</v>
      </c>
      <c r="H335" s="6" t="s">
        <v>280</v>
      </c>
      <c r="I335" s="18"/>
      <c r="J335" s="18"/>
      <c r="K335" s="18"/>
      <c r="L335" s="18"/>
      <c r="M335" s="259"/>
      <c r="N335" s="18"/>
      <c r="O335" s="18"/>
      <c r="P335" s="10"/>
    </row>
    <row r="336" spans="1:16" ht="12.75">
      <c r="A336" s="4" t="s">
        <v>22</v>
      </c>
      <c r="B336" s="4" t="s">
        <v>23</v>
      </c>
      <c r="C336" s="4" t="s">
        <v>33</v>
      </c>
      <c r="D336" s="4" t="s">
        <v>24</v>
      </c>
      <c r="E336" s="5" t="s">
        <v>25</v>
      </c>
      <c r="F336" s="59">
        <v>2013</v>
      </c>
      <c r="G336" s="276" t="s">
        <v>281</v>
      </c>
      <c r="H336" s="111"/>
      <c r="I336" s="18"/>
      <c r="J336" s="18"/>
      <c r="K336" s="18"/>
      <c r="L336" s="18"/>
      <c r="M336" s="259"/>
      <c r="N336" s="18"/>
      <c r="O336" s="18"/>
      <c r="P336" s="10"/>
    </row>
    <row r="337" spans="1:16" ht="12.75">
      <c r="A337" s="8">
        <v>1</v>
      </c>
      <c r="B337" s="8">
        <v>195</v>
      </c>
      <c r="C337" s="8" t="s">
        <v>194</v>
      </c>
      <c r="D337" s="8" t="s">
        <v>132</v>
      </c>
      <c r="E337" s="36" t="s">
        <v>116</v>
      </c>
      <c r="F337" s="21">
        <v>18899.1</v>
      </c>
      <c r="G337" s="21"/>
      <c r="H337" s="21"/>
      <c r="I337" s="18"/>
      <c r="J337" s="18"/>
      <c r="K337" s="18"/>
      <c r="L337" s="18"/>
      <c r="M337" s="259"/>
      <c r="N337" s="18"/>
      <c r="O337" s="18"/>
      <c r="P337" s="10"/>
    </row>
    <row r="338" spans="1:16" ht="12.75">
      <c r="A338" s="8">
        <v>2</v>
      </c>
      <c r="B338" s="8">
        <v>191</v>
      </c>
      <c r="C338" s="8" t="s">
        <v>212</v>
      </c>
      <c r="D338" s="8" t="s">
        <v>183</v>
      </c>
      <c r="E338" s="36" t="s">
        <v>189</v>
      </c>
      <c r="F338" s="21">
        <v>18901.7</v>
      </c>
      <c r="G338" s="21"/>
      <c r="H338" s="21"/>
      <c r="I338" s="18"/>
      <c r="J338" s="18"/>
      <c r="K338" s="18"/>
      <c r="L338" s="18"/>
      <c r="M338" s="259"/>
      <c r="N338" s="18"/>
      <c r="O338" s="18"/>
      <c r="P338" s="10"/>
    </row>
    <row r="339" spans="1:16" ht="12.75">
      <c r="A339" s="8">
        <v>3</v>
      </c>
      <c r="B339" s="8">
        <v>204</v>
      </c>
      <c r="C339" s="8" t="s">
        <v>194</v>
      </c>
      <c r="D339" s="8" t="s">
        <v>184</v>
      </c>
      <c r="E339" s="36" t="s">
        <v>86</v>
      </c>
      <c r="F339" s="21">
        <v>18899.1</v>
      </c>
      <c r="G339" s="21"/>
      <c r="H339" s="21"/>
      <c r="I339" s="18"/>
      <c r="J339" s="18"/>
      <c r="K339" s="18"/>
      <c r="L339" s="18"/>
      <c r="M339" s="259"/>
      <c r="N339" s="18"/>
      <c r="O339" s="18"/>
      <c r="P339" s="10"/>
    </row>
    <row r="340" spans="1:16" ht="12.75">
      <c r="A340" s="8">
        <v>4</v>
      </c>
      <c r="B340" s="8">
        <v>192</v>
      </c>
      <c r="C340" s="8" t="s">
        <v>212</v>
      </c>
      <c r="D340" s="8" t="s">
        <v>185</v>
      </c>
      <c r="E340" s="36" t="s">
        <v>190</v>
      </c>
      <c r="F340" s="21">
        <v>18901.7</v>
      </c>
      <c r="G340" s="57"/>
      <c r="H340" s="21"/>
      <c r="I340" s="18"/>
      <c r="J340" s="18"/>
      <c r="K340" s="259"/>
      <c r="L340" s="259"/>
      <c r="M340" s="259"/>
      <c r="N340" s="18"/>
      <c r="O340" s="18"/>
      <c r="P340" s="10"/>
    </row>
    <row r="341" spans="1:16" ht="12.75">
      <c r="A341" s="37">
        <v>5</v>
      </c>
      <c r="B341" s="8">
        <v>60</v>
      </c>
      <c r="C341" s="8" t="s">
        <v>218</v>
      </c>
      <c r="D341" s="8" t="s">
        <v>81</v>
      </c>
      <c r="E341" s="36" t="s">
        <v>188</v>
      </c>
      <c r="F341" s="21">
        <v>19220.07</v>
      </c>
      <c r="G341" s="21"/>
      <c r="H341" s="21"/>
      <c r="I341" s="18"/>
      <c r="J341" s="18"/>
      <c r="K341" s="259"/>
      <c r="L341" s="259"/>
      <c r="M341" s="259"/>
      <c r="N341" s="18"/>
      <c r="O341" s="18"/>
      <c r="P341" s="10"/>
    </row>
    <row r="342" spans="1:16" ht="12.75">
      <c r="A342" s="37">
        <v>6</v>
      </c>
      <c r="B342" s="8">
        <v>203</v>
      </c>
      <c r="C342" s="8" t="s">
        <v>212</v>
      </c>
      <c r="D342" s="8" t="s">
        <v>186</v>
      </c>
      <c r="E342" s="36" t="s">
        <v>266</v>
      </c>
      <c r="F342" s="21">
        <v>18901.7</v>
      </c>
      <c r="G342" s="57"/>
      <c r="H342" s="112"/>
      <c r="I342" s="259"/>
      <c r="J342" s="18"/>
      <c r="K342" s="24"/>
      <c r="L342" s="18"/>
      <c r="M342" s="259"/>
      <c r="N342" s="18"/>
      <c r="O342" s="18"/>
      <c r="P342" s="10"/>
    </row>
    <row r="343" spans="1:16" ht="12.75">
      <c r="A343" s="37">
        <v>7</v>
      </c>
      <c r="B343" s="8">
        <v>215</v>
      </c>
      <c r="C343" s="8" t="s">
        <v>194</v>
      </c>
      <c r="D343" s="8" t="s">
        <v>142</v>
      </c>
      <c r="E343" s="36" t="s">
        <v>191</v>
      </c>
      <c r="F343" s="21">
        <v>18899.1</v>
      </c>
      <c r="G343" s="57"/>
      <c r="H343" s="21"/>
      <c r="I343" s="259"/>
      <c r="J343" s="18"/>
      <c r="K343" s="18"/>
      <c r="L343" s="18"/>
      <c r="M343" s="259"/>
      <c r="N343" s="18"/>
      <c r="O343" s="18"/>
      <c r="P343" s="10"/>
    </row>
    <row r="344" spans="1:16" ht="12.75">
      <c r="A344" s="37">
        <v>8</v>
      </c>
      <c r="B344" s="8">
        <v>160</v>
      </c>
      <c r="C344" s="8" t="s">
        <v>71</v>
      </c>
      <c r="D344" s="8" t="s">
        <v>144</v>
      </c>
      <c r="E344" s="36" t="s">
        <v>118</v>
      </c>
      <c r="F344" s="21">
        <v>21587.93</v>
      </c>
      <c r="G344" s="57"/>
      <c r="H344" s="21"/>
      <c r="I344" s="259"/>
      <c r="J344" s="18"/>
      <c r="K344" s="18"/>
      <c r="L344" s="18"/>
      <c r="M344" s="259"/>
      <c r="N344" s="18"/>
      <c r="O344" s="18"/>
      <c r="P344" s="10"/>
    </row>
    <row r="345" spans="1:16" ht="12.75">
      <c r="A345" s="37">
        <v>9</v>
      </c>
      <c r="B345" s="8">
        <v>209</v>
      </c>
      <c r="C345" s="8" t="s">
        <v>218</v>
      </c>
      <c r="D345" s="8" t="s">
        <v>187</v>
      </c>
      <c r="E345" s="36" t="s">
        <v>192</v>
      </c>
      <c r="F345" s="21">
        <v>17881.07</v>
      </c>
      <c r="G345" s="57"/>
      <c r="H345" s="21"/>
      <c r="I345" s="259"/>
      <c r="J345" s="1"/>
      <c r="K345" s="1"/>
      <c r="L345" s="1"/>
      <c r="M345" s="259"/>
      <c r="N345" s="18"/>
      <c r="O345" s="18"/>
      <c r="P345" s="10"/>
    </row>
    <row r="346" spans="1:16" ht="12.75">
      <c r="A346" s="37"/>
      <c r="B346" s="8"/>
      <c r="C346" s="8"/>
      <c r="D346" s="36" t="s">
        <v>411</v>
      </c>
      <c r="E346" s="265"/>
      <c r="F346" s="21">
        <f>SUM(F337:F345)</f>
        <v>172091.47</v>
      </c>
      <c r="G346" s="21">
        <f>SUM(F346*26.68)/100</f>
        <v>45914.004195999994</v>
      </c>
      <c r="H346" s="21">
        <f>SUM(F346*8.5)/100</f>
        <v>14627.77495</v>
      </c>
      <c r="I346" s="259"/>
      <c r="J346" s="1"/>
      <c r="K346" s="1"/>
      <c r="L346" s="1"/>
      <c r="M346" s="259"/>
      <c r="N346" s="18"/>
      <c r="O346" s="18"/>
      <c r="P346" s="10"/>
    </row>
    <row r="347" spans="1:16" ht="12.75">
      <c r="A347" s="8"/>
      <c r="B347" s="8"/>
      <c r="C347" s="8"/>
      <c r="D347" s="29" t="s">
        <v>283</v>
      </c>
      <c r="E347" s="68"/>
      <c r="F347" s="21">
        <v>16560.05</v>
      </c>
      <c r="G347" s="42">
        <f>SUM(F347*26.68)/100</f>
        <v>4418.22134</v>
      </c>
      <c r="H347" s="21">
        <f>SUM(F347*8.5)/100</f>
        <v>1407.6042499999999</v>
      </c>
      <c r="I347" s="259"/>
      <c r="J347" s="10"/>
      <c r="K347" s="10"/>
      <c r="L347" s="10"/>
      <c r="M347" s="259"/>
      <c r="N347" s="18"/>
      <c r="O347" s="18"/>
      <c r="P347" s="10"/>
    </row>
    <row r="348" spans="1:16" ht="12.75">
      <c r="A348" s="261"/>
      <c r="B348" s="8"/>
      <c r="C348" s="8"/>
      <c r="D348" s="29" t="s">
        <v>284</v>
      </c>
      <c r="E348" s="68"/>
      <c r="F348" s="21">
        <v>4157.52</v>
      </c>
      <c r="G348" s="42">
        <f>SUM(F348*23.8)/100</f>
        <v>989.48976</v>
      </c>
      <c r="H348" s="21">
        <f>SUM(F348*8.5)/100</f>
        <v>353.3892000000001</v>
      </c>
      <c r="I348" s="18"/>
      <c r="J348" s="10"/>
      <c r="K348" s="10"/>
      <c r="L348" s="10"/>
      <c r="M348" s="259"/>
      <c r="N348" s="18"/>
      <c r="O348" s="18"/>
      <c r="P348" s="10"/>
    </row>
    <row r="349" spans="1:16" ht="12.75">
      <c r="A349" s="261"/>
      <c r="B349" s="261"/>
      <c r="C349" s="261"/>
      <c r="D349" s="29" t="s">
        <v>294</v>
      </c>
      <c r="E349" s="68"/>
      <c r="F349" s="21"/>
      <c r="G349" s="21"/>
      <c r="H349" s="21"/>
      <c r="I349" s="18"/>
      <c r="J349" s="10"/>
      <c r="K349" s="10"/>
      <c r="L349" s="10"/>
      <c r="M349" s="259"/>
      <c r="N349" s="18"/>
      <c r="O349" s="18"/>
      <c r="P349" s="10"/>
    </row>
    <row r="350" spans="1:16" ht="12.75">
      <c r="A350" s="261"/>
      <c r="B350" s="261"/>
      <c r="C350" s="261"/>
      <c r="D350" s="29" t="s">
        <v>297</v>
      </c>
      <c r="E350" s="68"/>
      <c r="F350" s="21">
        <v>3404.28</v>
      </c>
      <c r="G350" s="21"/>
      <c r="H350" s="21"/>
      <c r="I350" s="18"/>
      <c r="J350" s="148"/>
      <c r="K350" s="148"/>
      <c r="L350" s="148"/>
      <c r="M350" s="259"/>
      <c r="N350" s="18"/>
      <c r="O350" s="18"/>
      <c r="P350" s="10"/>
    </row>
    <row r="351" spans="1:16" ht="12.75">
      <c r="A351" s="8"/>
      <c r="B351" s="8"/>
      <c r="C351" s="8"/>
      <c r="D351" s="68" t="s">
        <v>242</v>
      </c>
      <c r="E351" s="69"/>
      <c r="F351" s="21">
        <f>SUM(F346:F350)</f>
        <v>196213.31999999998</v>
      </c>
      <c r="G351" s="21">
        <f>SUM(G346:G350)</f>
        <v>51321.715295999995</v>
      </c>
      <c r="H351" s="21">
        <f>SUM(H346:H350)</f>
        <v>16388.7684</v>
      </c>
      <c r="I351" s="18"/>
      <c r="J351" s="9"/>
      <c r="K351" s="9"/>
      <c r="L351" s="9"/>
      <c r="M351" s="259"/>
      <c r="N351" s="18"/>
      <c r="O351" s="18"/>
      <c r="P351" s="10"/>
    </row>
    <row r="352" spans="9:16" ht="12.75">
      <c r="I352" s="259"/>
      <c r="J352" s="9"/>
      <c r="K352" s="9"/>
      <c r="L352" s="9"/>
      <c r="M352" s="259"/>
      <c r="N352" s="18"/>
      <c r="O352" s="18"/>
      <c r="P352" s="10"/>
    </row>
    <row r="353" spans="1:16" ht="12.75">
      <c r="A353" s="275" t="s">
        <v>448</v>
      </c>
      <c r="B353" s="275"/>
      <c r="C353" s="275"/>
      <c r="D353" s="275"/>
      <c r="E353" s="275"/>
      <c r="I353" s="259"/>
      <c r="J353" s="18"/>
      <c r="K353" s="18"/>
      <c r="L353" s="18"/>
      <c r="M353" s="259"/>
      <c r="N353" s="18"/>
      <c r="O353" s="18"/>
      <c r="P353" s="10"/>
    </row>
    <row r="354" spans="9:16" ht="12.75">
      <c r="I354" s="259"/>
      <c r="J354" s="18"/>
      <c r="K354" s="18"/>
      <c r="L354" s="18"/>
      <c r="M354" s="259"/>
      <c r="N354" s="18"/>
      <c r="O354" s="18"/>
      <c r="P354" s="10"/>
    </row>
    <row r="355" spans="9:16" ht="12.75">
      <c r="I355" s="18"/>
      <c r="J355" s="18"/>
      <c r="K355" s="18"/>
      <c r="L355" s="18"/>
      <c r="M355" s="259"/>
      <c r="N355" s="18"/>
      <c r="O355" s="18"/>
      <c r="P355" s="10"/>
    </row>
    <row r="356" spans="1:16" ht="12.75">
      <c r="A356" s="2" t="s">
        <v>402</v>
      </c>
      <c r="B356" s="2"/>
      <c r="C356" s="2"/>
      <c r="D356" s="2"/>
      <c r="E356" s="2"/>
      <c r="F356" s="34"/>
      <c r="G356" s="34"/>
      <c r="H356" s="34"/>
      <c r="I356" s="31"/>
      <c r="J356" s="31"/>
      <c r="K356" s="31"/>
      <c r="L356" s="31"/>
      <c r="M356" s="259"/>
      <c r="N356" s="18"/>
      <c r="O356" s="18"/>
      <c r="P356" s="10"/>
    </row>
    <row r="357" spans="6:16" ht="12.75">
      <c r="F357" s="4" t="s">
        <v>362</v>
      </c>
      <c r="G357" s="4" t="s">
        <v>383</v>
      </c>
      <c r="H357" s="16" t="s">
        <v>329</v>
      </c>
      <c r="I357" s="259"/>
      <c r="J357" s="65"/>
      <c r="K357" s="18"/>
      <c r="L357" s="18"/>
      <c r="M357" s="23"/>
      <c r="N357" s="18"/>
      <c r="O357" s="18"/>
      <c r="P357" s="10"/>
    </row>
    <row r="358" spans="1:16" ht="12.75">
      <c r="A358" s="3"/>
      <c r="B358" s="3"/>
      <c r="C358" s="3"/>
      <c r="D358" s="3"/>
      <c r="E358" s="3"/>
      <c r="F358" s="91" t="s">
        <v>408</v>
      </c>
      <c r="G358" s="6" t="s">
        <v>279</v>
      </c>
      <c r="H358" s="6" t="s">
        <v>280</v>
      </c>
      <c r="I358" s="259"/>
      <c r="J358" s="18"/>
      <c r="K358" s="18"/>
      <c r="L358" s="18"/>
      <c r="M358" s="23"/>
      <c r="N358" s="18"/>
      <c r="O358" s="18"/>
      <c r="P358" s="10"/>
    </row>
    <row r="359" spans="1:16" ht="12.75">
      <c r="A359" s="16" t="s">
        <v>22</v>
      </c>
      <c r="B359" s="4" t="s">
        <v>23</v>
      </c>
      <c r="C359" s="4" t="s">
        <v>33</v>
      </c>
      <c r="D359" s="4" t="s">
        <v>24</v>
      </c>
      <c r="E359" s="4" t="s">
        <v>25</v>
      </c>
      <c r="F359" s="59">
        <v>2013</v>
      </c>
      <c r="G359" s="276" t="s">
        <v>281</v>
      </c>
      <c r="H359" s="111"/>
      <c r="I359" s="259"/>
      <c r="J359" s="18"/>
      <c r="K359" s="18"/>
      <c r="L359" s="18"/>
      <c r="N359" s="18"/>
      <c r="O359" s="18"/>
      <c r="P359" s="10"/>
    </row>
    <row r="360" spans="1:16" ht="12.75">
      <c r="A360" s="11">
        <v>1</v>
      </c>
      <c r="B360" s="8">
        <v>216</v>
      </c>
      <c r="C360" s="8" t="s">
        <v>71</v>
      </c>
      <c r="D360" s="8" t="s">
        <v>94</v>
      </c>
      <c r="E360" s="8" t="s">
        <v>47</v>
      </c>
      <c r="F360" s="21">
        <v>21253.31</v>
      </c>
      <c r="G360" s="21"/>
      <c r="H360" s="21"/>
      <c r="I360" s="259"/>
      <c r="J360" s="18"/>
      <c r="K360" s="18"/>
      <c r="L360" s="18"/>
      <c r="N360" s="18"/>
      <c r="O360" s="18"/>
      <c r="P360" s="10"/>
    </row>
    <row r="361" spans="1:16" ht="12.75">
      <c r="A361" s="103" t="s">
        <v>219</v>
      </c>
      <c r="B361" s="8">
        <v>170</v>
      </c>
      <c r="C361" s="8" t="s">
        <v>213</v>
      </c>
      <c r="D361" s="8" t="s">
        <v>96</v>
      </c>
      <c r="E361" s="8" t="s">
        <v>102</v>
      </c>
      <c r="F361" s="21">
        <v>58661.55</v>
      </c>
      <c r="G361" s="21"/>
      <c r="H361" s="21"/>
      <c r="I361" s="259"/>
      <c r="J361" s="285"/>
      <c r="K361" s="285"/>
      <c r="L361" s="285"/>
      <c r="M361" s="259"/>
      <c r="N361" s="18"/>
      <c r="O361" s="18"/>
      <c r="P361" s="10"/>
    </row>
    <row r="362" spans="1:16" ht="12.75">
      <c r="A362" s="11">
        <v>3</v>
      </c>
      <c r="B362" s="8">
        <v>152</v>
      </c>
      <c r="C362" s="8" t="s">
        <v>15</v>
      </c>
      <c r="D362" s="8" t="s">
        <v>99</v>
      </c>
      <c r="E362" s="8" t="s">
        <v>119</v>
      </c>
      <c r="F362" s="21">
        <v>23136.75</v>
      </c>
      <c r="G362" s="21"/>
      <c r="H362" s="21"/>
      <c r="I362" s="259"/>
      <c r="J362" s="285"/>
      <c r="K362" s="285"/>
      <c r="L362" s="285"/>
      <c r="M362" s="259"/>
      <c r="N362" s="18"/>
      <c r="O362" s="18"/>
      <c r="P362" s="10"/>
    </row>
    <row r="363" spans="1:16" ht="12.75">
      <c r="A363" s="11">
        <v>4</v>
      </c>
      <c r="B363" s="8">
        <v>124</v>
      </c>
      <c r="C363" s="8" t="s">
        <v>0</v>
      </c>
      <c r="D363" s="8" t="s">
        <v>97</v>
      </c>
      <c r="E363" s="8" t="s">
        <v>103</v>
      </c>
      <c r="F363" s="21">
        <v>19932.08</v>
      </c>
      <c r="G363" s="21"/>
      <c r="H363" s="21"/>
      <c r="J363" s="18"/>
      <c r="K363" s="259"/>
      <c r="L363" s="259"/>
      <c r="M363" s="259"/>
      <c r="N363" s="18"/>
      <c r="O363" s="18"/>
      <c r="P363" s="10"/>
    </row>
    <row r="364" spans="1:16" ht="12.75">
      <c r="A364" s="103">
        <v>5</v>
      </c>
      <c r="B364" s="12">
        <v>123</v>
      </c>
      <c r="C364" s="12" t="s">
        <v>0</v>
      </c>
      <c r="D364" s="29" t="s">
        <v>40</v>
      </c>
      <c r="E364" s="29" t="s">
        <v>20</v>
      </c>
      <c r="F364" s="21">
        <v>19956.91</v>
      </c>
      <c r="G364" s="21"/>
      <c r="H364" s="21"/>
      <c r="J364" s="18"/>
      <c r="K364" s="259"/>
      <c r="L364" s="259"/>
      <c r="M364" s="9"/>
      <c r="N364" s="18"/>
      <c r="O364" s="18"/>
      <c r="P364" s="10"/>
    </row>
    <row r="365" spans="1:16" ht="12.75">
      <c r="A365" s="11"/>
      <c r="B365" s="8"/>
      <c r="C365" s="8"/>
      <c r="D365" s="36" t="s">
        <v>411</v>
      </c>
      <c r="E365" s="11"/>
      <c r="F365" s="21">
        <f>SUM(F360:F364)</f>
        <v>142940.6</v>
      </c>
      <c r="G365" s="21">
        <f>SUM(F365*26.68)/100</f>
        <v>38136.55208</v>
      </c>
      <c r="H365" s="21">
        <f>SUM(F365*8.5)/100</f>
        <v>12149.951000000001</v>
      </c>
      <c r="J365" s="18"/>
      <c r="K365" s="24"/>
      <c r="L365" s="18"/>
      <c r="M365" s="9"/>
      <c r="N365" s="18"/>
      <c r="O365" s="18"/>
      <c r="P365" s="10"/>
    </row>
    <row r="366" spans="1:16" ht="12.75">
      <c r="A366" s="105"/>
      <c r="B366" s="8"/>
      <c r="C366" s="8"/>
      <c r="D366" s="29" t="s">
        <v>283</v>
      </c>
      <c r="E366" s="29"/>
      <c r="F366" s="21">
        <v>12919.27</v>
      </c>
      <c r="G366" s="42">
        <f>SUM(F366*26.68)/100</f>
        <v>3446.8612359999997</v>
      </c>
      <c r="H366" s="21">
        <f>SUM(F366*8.5)/100</f>
        <v>1098.13795</v>
      </c>
      <c r="J366" s="18"/>
      <c r="K366" s="18"/>
      <c r="L366" s="18"/>
      <c r="M366" s="10"/>
      <c r="N366" s="18"/>
      <c r="O366" s="18"/>
      <c r="P366" s="10"/>
    </row>
    <row r="367" spans="1:16" ht="12.75">
      <c r="A367" s="105"/>
      <c r="B367" s="8"/>
      <c r="C367" s="8"/>
      <c r="D367" s="29" t="s">
        <v>284</v>
      </c>
      <c r="E367" s="29"/>
      <c r="F367" s="21">
        <v>2115.84</v>
      </c>
      <c r="G367" s="42">
        <f>SUM(F367*23.8)/100</f>
        <v>503.5699200000001</v>
      </c>
      <c r="H367" s="21">
        <f>SUM(F367*8.5)/100</f>
        <v>179.8464</v>
      </c>
      <c r="J367" s="18"/>
      <c r="K367" s="18"/>
      <c r="L367" s="18"/>
      <c r="M367" s="10"/>
      <c r="N367" s="18"/>
      <c r="O367" s="18"/>
      <c r="P367" s="10"/>
    </row>
    <row r="368" spans="1:16" ht="12.75">
      <c r="A368" s="261"/>
      <c r="B368" s="261"/>
      <c r="C368" s="261"/>
      <c r="D368" s="29" t="s">
        <v>294</v>
      </c>
      <c r="E368" s="29"/>
      <c r="F368" s="21"/>
      <c r="G368" s="21"/>
      <c r="H368" s="21"/>
      <c r="J368" s="18"/>
      <c r="K368" s="18"/>
      <c r="L368" s="18"/>
      <c r="M368" s="10"/>
      <c r="N368" s="18"/>
      <c r="O368" s="18"/>
      <c r="P368" s="10"/>
    </row>
    <row r="369" spans="1:16" ht="12.75">
      <c r="A369" s="261"/>
      <c r="B369" s="261"/>
      <c r="C369" s="261"/>
      <c r="D369" s="29" t="s">
        <v>297</v>
      </c>
      <c r="E369" s="29"/>
      <c r="F369" s="21"/>
      <c r="G369" s="21"/>
      <c r="H369" s="21"/>
      <c r="J369" s="10"/>
      <c r="K369" s="10"/>
      <c r="L369" s="10"/>
      <c r="M369" s="23"/>
      <c r="N369" s="18"/>
      <c r="O369" s="18"/>
      <c r="P369" s="10"/>
    </row>
    <row r="370" spans="1:16" ht="12.75">
      <c r="A370" s="261"/>
      <c r="B370" s="261"/>
      <c r="C370" s="261"/>
      <c r="D370" s="68" t="s">
        <v>242</v>
      </c>
      <c r="E370" s="69"/>
      <c r="F370" s="21">
        <f>SUM(F365:F369)</f>
        <v>157975.71</v>
      </c>
      <c r="G370" s="21">
        <f>SUM(G365:G369)</f>
        <v>42086.983236</v>
      </c>
      <c r="H370" s="21">
        <f>SUM(H365:H369)</f>
        <v>13427.935350000002</v>
      </c>
      <c r="J370" s="10"/>
      <c r="K370" s="10"/>
      <c r="L370" s="10"/>
      <c r="M370" s="23"/>
      <c r="N370" s="18"/>
      <c r="O370" s="18"/>
      <c r="P370" s="10"/>
    </row>
    <row r="371" spans="1:16" ht="12.75">
      <c r="A371" s="286" t="s">
        <v>300</v>
      </c>
      <c r="B371" s="10"/>
      <c r="C371" s="10"/>
      <c r="D371" s="23"/>
      <c r="F371" s="1"/>
      <c r="G371" s="18"/>
      <c r="H371" s="18"/>
      <c r="J371" s="10"/>
      <c r="K371" s="10"/>
      <c r="L371" s="10"/>
      <c r="M371" s="23"/>
      <c r="N371" s="18"/>
      <c r="O371" s="18"/>
      <c r="P371" s="10"/>
    </row>
    <row r="372" spans="10:16" ht="12.75">
      <c r="J372" s="10"/>
      <c r="K372" s="10"/>
      <c r="L372" s="10"/>
      <c r="M372" s="23"/>
      <c r="N372" s="18"/>
      <c r="O372" s="18"/>
      <c r="P372" s="10"/>
    </row>
    <row r="373" spans="1:16" ht="12.75">
      <c r="A373" s="25" t="s">
        <v>403</v>
      </c>
      <c r="B373" s="2"/>
      <c r="C373" s="2"/>
      <c r="D373" s="2"/>
      <c r="E373" s="2"/>
      <c r="F373" s="34"/>
      <c r="G373" s="30"/>
      <c r="H373" s="30"/>
      <c r="J373" s="148"/>
      <c r="K373" s="148"/>
      <c r="L373" s="148"/>
      <c r="N373" s="18"/>
      <c r="O373" s="18"/>
      <c r="P373" s="10"/>
    </row>
    <row r="374" spans="6:16" ht="12.75">
      <c r="F374" s="4" t="s">
        <v>363</v>
      </c>
      <c r="G374" s="4" t="s">
        <v>384</v>
      </c>
      <c r="H374" s="4" t="s">
        <v>330</v>
      </c>
      <c r="J374" s="9"/>
      <c r="K374" s="9"/>
      <c r="L374" s="9"/>
      <c r="N374" s="18"/>
      <c r="O374" s="18"/>
      <c r="P374" s="10"/>
    </row>
    <row r="375" spans="1:16" ht="12.75">
      <c r="A375" s="3"/>
      <c r="B375" s="3"/>
      <c r="C375" s="3"/>
      <c r="D375" s="3"/>
      <c r="E375" s="3"/>
      <c r="F375" s="91" t="s">
        <v>408</v>
      </c>
      <c r="G375" s="6" t="s">
        <v>279</v>
      </c>
      <c r="H375" s="6" t="s">
        <v>280</v>
      </c>
      <c r="J375" s="9"/>
      <c r="K375" s="9"/>
      <c r="L375" s="9"/>
      <c r="N375" s="18"/>
      <c r="O375" s="18"/>
      <c r="P375" s="10"/>
    </row>
    <row r="376" spans="1:16" ht="12.75">
      <c r="A376" s="16" t="s">
        <v>22</v>
      </c>
      <c r="B376" s="4" t="s">
        <v>23</v>
      </c>
      <c r="C376" s="4" t="s">
        <v>33</v>
      </c>
      <c r="D376" s="4" t="s">
        <v>24</v>
      </c>
      <c r="E376" s="4" t="s">
        <v>25</v>
      </c>
      <c r="F376" s="59">
        <v>2013</v>
      </c>
      <c r="G376" s="276" t="s">
        <v>281</v>
      </c>
      <c r="H376" s="111"/>
      <c r="J376" s="10"/>
      <c r="K376" s="10"/>
      <c r="L376" s="10"/>
      <c r="N376" s="18"/>
      <c r="O376" s="18"/>
      <c r="P376" s="10"/>
    </row>
    <row r="377" spans="1:16" ht="12.75">
      <c r="A377" s="103">
        <v>1</v>
      </c>
      <c r="B377" s="8">
        <v>165</v>
      </c>
      <c r="C377" s="8" t="s">
        <v>212</v>
      </c>
      <c r="D377" s="8" t="s">
        <v>75</v>
      </c>
      <c r="E377" s="8" t="s">
        <v>86</v>
      </c>
      <c r="F377" s="21">
        <v>19234.5</v>
      </c>
      <c r="G377" s="21"/>
      <c r="H377" s="21"/>
      <c r="J377" s="10"/>
      <c r="K377" s="10"/>
      <c r="L377" s="10"/>
      <c r="N377" s="18"/>
      <c r="O377" s="18"/>
      <c r="P377" s="10"/>
    </row>
    <row r="378" spans="1:16" ht="12.75">
      <c r="A378" s="11">
        <v>2</v>
      </c>
      <c r="B378" s="8">
        <v>118</v>
      </c>
      <c r="C378" s="8" t="s">
        <v>13</v>
      </c>
      <c r="D378" s="8" t="s">
        <v>77</v>
      </c>
      <c r="E378" s="8" t="s">
        <v>88</v>
      </c>
      <c r="F378" s="21">
        <v>22123.14</v>
      </c>
      <c r="G378" s="57"/>
      <c r="H378" s="57"/>
      <c r="J378" s="10"/>
      <c r="K378" s="10"/>
      <c r="L378" s="10"/>
      <c r="N378" s="18"/>
      <c r="O378" s="18"/>
      <c r="P378" s="10"/>
    </row>
    <row r="379" spans="1:16" ht="12.75">
      <c r="A379" s="106" t="s">
        <v>306</v>
      </c>
      <c r="B379" s="32">
        <v>126</v>
      </c>
      <c r="C379" s="32" t="s">
        <v>212</v>
      </c>
      <c r="D379" s="32" t="s">
        <v>179</v>
      </c>
      <c r="E379" s="32" t="s">
        <v>50</v>
      </c>
      <c r="F379" s="287">
        <v>9908.38</v>
      </c>
      <c r="G379" s="288"/>
      <c r="H379" s="289"/>
      <c r="J379" s="18"/>
      <c r="K379" s="259"/>
      <c r="L379" s="259"/>
      <c r="N379" s="18"/>
      <c r="O379" s="18"/>
      <c r="P379" s="10"/>
    </row>
    <row r="380" spans="1:16" ht="12.75">
      <c r="A380" s="8">
        <v>4</v>
      </c>
      <c r="B380" s="8">
        <v>400</v>
      </c>
      <c r="C380" s="8" t="s">
        <v>72</v>
      </c>
      <c r="D380" s="8" t="s">
        <v>38</v>
      </c>
      <c r="E380" s="8" t="s">
        <v>273</v>
      </c>
      <c r="F380" s="21">
        <v>26790.27</v>
      </c>
      <c r="G380" s="21"/>
      <c r="H380" s="21"/>
      <c r="J380" s="18"/>
      <c r="K380" s="259"/>
      <c r="L380" s="259"/>
      <c r="N380" s="18"/>
      <c r="O380" s="18"/>
      <c r="P380" s="10"/>
    </row>
    <row r="381" spans="1:16" ht="12.75">
      <c r="A381" s="150">
        <v>5</v>
      </c>
      <c r="B381" s="111">
        <v>527</v>
      </c>
      <c r="C381" s="111" t="s">
        <v>194</v>
      </c>
      <c r="D381" s="111" t="s">
        <v>78</v>
      </c>
      <c r="E381" s="111" t="s">
        <v>89</v>
      </c>
      <c r="F381" s="21">
        <v>21467.69</v>
      </c>
      <c r="G381" s="290"/>
      <c r="H381" s="290"/>
      <c r="J381" s="18"/>
      <c r="K381" s="259"/>
      <c r="L381" s="259"/>
      <c r="N381" s="18"/>
      <c r="O381" s="18"/>
      <c r="P381" s="10"/>
    </row>
    <row r="382" spans="1:16" ht="12.75">
      <c r="A382" s="11">
        <v>6</v>
      </c>
      <c r="B382" s="8">
        <v>97</v>
      </c>
      <c r="C382" s="8" t="s">
        <v>73</v>
      </c>
      <c r="D382" s="8" t="s">
        <v>79</v>
      </c>
      <c r="E382" s="8" t="s">
        <v>160</v>
      </c>
      <c r="F382" s="290">
        <v>19945.73</v>
      </c>
      <c r="G382" s="21"/>
      <c r="H382" s="21"/>
      <c r="J382" s="10"/>
      <c r="K382" s="10"/>
      <c r="L382" s="10"/>
      <c r="N382" s="18"/>
      <c r="O382" s="18"/>
      <c r="P382" s="10"/>
    </row>
    <row r="383" spans="1:16" ht="12.75">
      <c r="A383" s="11">
        <v>7</v>
      </c>
      <c r="B383" s="8">
        <v>151</v>
      </c>
      <c r="C383" s="8" t="s">
        <v>71</v>
      </c>
      <c r="D383" s="8" t="s">
        <v>80</v>
      </c>
      <c r="E383" s="8" t="s">
        <v>90</v>
      </c>
      <c r="F383" s="21">
        <v>1788.1</v>
      </c>
      <c r="G383" s="21"/>
      <c r="H383" s="21"/>
      <c r="J383" s="18"/>
      <c r="K383" s="18"/>
      <c r="L383" s="18"/>
      <c r="N383" s="18"/>
      <c r="O383" s="18"/>
      <c r="P383" s="10"/>
    </row>
    <row r="384" spans="1:16" ht="12.75">
      <c r="A384" s="103" t="s">
        <v>444</v>
      </c>
      <c r="B384" s="8"/>
      <c r="C384" s="8" t="s">
        <v>211</v>
      </c>
      <c r="D384" s="8" t="s">
        <v>321</v>
      </c>
      <c r="E384" s="8"/>
      <c r="F384" s="21">
        <v>17711.09</v>
      </c>
      <c r="G384" s="21"/>
      <c r="H384" s="21"/>
      <c r="I384" s="18"/>
      <c r="J384" s="10"/>
      <c r="K384" s="1"/>
      <c r="L384" s="1"/>
      <c r="M384" s="259"/>
      <c r="N384" s="18"/>
      <c r="O384" s="18"/>
      <c r="P384" s="10"/>
    </row>
    <row r="385" spans="1:16" ht="12.75">
      <c r="A385" s="103"/>
      <c r="B385" s="8"/>
      <c r="C385" s="8"/>
      <c r="D385" s="36" t="s">
        <v>411</v>
      </c>
      <c r="E385" s="11"/>
      <c r="F385" s="21">
        <f>SUM(F377:F384)</f>
        <v>138968.9</v>
      </c>
      <c r="G385" s="21">
        <f>SUM(F385*26.68)/100</f>
        <v>37076.902519999996</v>
      </c>
      <c r="H385" s="21">
        <f>SUM(F385*8.5)/100</f>
        <v>11812.3565</v>
      </c>
      <c r="I385" s="18"/>
      <c r="J385" s="10"/>
      <c r="K385" s="1"/>
      <c r="L385" s="1"/>
      <c r="N385" s="18"/>
      <c r="O385" s="18"/>
      <c r="P385" s="10"/>
    </row>
    <row r="386" spans="1:16" ht="12.75">
      <c r="A386" s="105"/>
      <c r="B386" s="8"/>
      <c r="C386" s="8"/>
      <c r="D386" s="29" t="s">
        <v>283</v>
      </c>
      <c r="E386" s="29"/>
      <c r="F386" s="21">
        <v>13346.76</v>
      </c>
      <c r="G386" s="42">
        <f>SUM(F386*26.68)/100</f>
        <v>3560.9155680000003</v>
      </c>
      <c r="H386" s="21">
        <f>SUM(F386*8.5)/100</f>
        <v>1134.4746</v>
      </c>
      <c r="I386" s="10"/>
      <c r="J386" s="10"/>
      <c r="K386" s="1"/>
      <c r="L386" s="1"/>
      <c r="N386" s="18"/>
      <c r="O386" s="18"/>
      <c r="P386" s="10"/>
    </row>
    <row r="387" spans="1:16" ht="12.75">
      <c r="A387" s="105"/>
      <c r="B387" s="8"/>
      <c r="C387" s="8"/>
      <c r="D387" s="29" t="s">
        <v>284</v>
      </c>
      <c r="E387" s="29"/>
      <c r="F387" s="21">
        <v>3418.88</v>
      </c>
      <c r="G387" s="42">
        <f>SUM(F387*23.8)/100</f>
        <v>813.6934400000001</v>
      </c>
      <c r="H387" s="21">
        <f>SUM(F387*8.5)/100</f>
        <v>290.6048</v>
      </c>
      <c r="I387" s="10"/>
      <c r="J387" s="10"/>
      <c r="K387" s="1"/>
      <c r="L387" s="1"/>
      <c r="N387" s="18"/>
      <c r="O387" s="18"/>
      <c r="P387" s="10"/>
    </row>
    <row r="388" spans="1:16" ht="12.75">
      <c r="A388" s="261"/>
      <c r="B388" s="261"/>
      <c r="C388" s="261"/>
      <c r="D388" s="29" t="s">
        <v>294</v>
      </c>
      <c r="E388" s="29"/>
      <c r="F388" s="21">
        <v>8320</v>
      </c>
      <c r="G388" s="42">
        <f>SUM(F388*26.68)/100</f>
        <v>2219.776</v>
      </c>
      <c r="H388" s="21">
        <f>SUM(F388*8.5)/100</f>
        <v>707.2</v>
      </c>
      <c r="I388" s="10"/>
      <c r="J388" s="10"/>
      <c r="K388" s="1"/>
      <c r="L388" s="1"/>
      <c r="N388" s="18"/>
      <c r="O388" s="18"/>
      <c r="P388" s="10"/>
    </row>
    <row r="389" spans="1:16" ht="12.75">
      <c r="A389" s="261"/>
      <c r="B389" s="261"/>
      <c r="C389" s="261"/>
      <c r="D389" s="29" t="s">
        <v>297</v>
      </c>
      <c r="E389" s="29"/>
      <c r="F389" s="21">
        <v>509.52</v>
      </c>
      <c r="G389" s="21"/>
      <c r="H389" s="21"/>
      <c r="I389" s="10"/>
      <c r="J389" s="10"/>
      <c r="K389" s="1"/>
      <c r="L389" s="1"/>
      <c r="N389" s="18"/>
      <c r="O389" s="18"/>
      <c r="P389" s="10"/>
    </row>
    <row r="390" spans="1:16" ht="12.75">
      <c r="A390" s="261"/>
      <c r="B390" s="261"/>
      <c r="C390" s="261"/>
      <c r="D390" s="68" t="s">
        <v>242</v>
      </c>
      <c r="E390" s="69"/>
      <c r="F390" s="21">
        <f>SUM(F385:F389)</f>
        <v>164564.06</v>
      </c>
      <c r="G390" s="21">
        <f>SUM(G385:G389)</f>
        <v>43671.287528</v>
      </c>
      <c r="H390" s="21">
        <f>SUM(H385:H389)</f>
        <v>13944.6359</v>
      </c>
      <c r="I390" s="10"/>
      <c r="J390" s="10"/>
      <c r="K390" s="1"/>
      <c r="L390" s="1"/>
      <c r="N390" s="18"/>
      <c r="O390" s="18"/>
      <c r="P390" s="10"/>
    </row>
    <row r="391" spans="1:16" ht="12.75">
      <c r="A391" s="1" t="s">
        <v>312</v>
      </c>
      <c r="B391" s="1"/>
      <c r="C391" s="1"/>
      <c r="D391" s="1"/>
      <c r="F391" s="1"/>
      <c r="G391" s="148"/>
      <c r="H391" s="9"/>
      <c r="I391" s="10"/>
      <c r="J391" s="10"/>
      <c r="K391" s="1"/>
      <c r="L391" s="1"/>
      <c r="N391" s="18"/>
      <c r="O391" s="18"/>
      <c r="P391" s="10"/>
    </row>
    <row r="392" spans="1:16" ht="12.75">
      <c r="A392" s="58" t="s">
        <v>322</v>
      </c>
      <c r="F392" s="1"/>
      <c r="G392" s="9"/>
      <c r="H392" s="9"/>
      <c r="I392" s="10"/>
      <c r="J392" s="10"/>
      <c r="K392" s="1"/>
      <c r="L392" s="1"/>
      <c r="N392" s="18"/>
      <c r="O392" s="18"/>
      <c r="P392" s="10"/>
    </row>
    <row r="393" spans="1:16" ht="12.75">
      <c r="A393" s="286" t="s">
        <v>453</v>
      </c>
      <c r="B393" s="10"/>
      <c r="C393" s="10"/>
      <c r="D393" s="23"/>
      <c r="F393" s="1"/>
      <c r="G393" s="9"/>
      <c r="H393" s="9"/>
      <c r="I393" s="10"/>
      <c r="J393" s="10"/>
      <c r="K393" s="1"/>
      <c r="L393" s="1"/>
      <c r="N393" s="18"/>
      <c r="O393" s="18"/>
      <c r="P393" s="10"/>
    </row>
    <row r="394" spans="9:16" ht="12.75">
      <c r="I394" s="10"/>
      <c r="J394" s="1"/>
      <c r="K394" s="1"/>
      <c r="L394" s="1"/>
      <c r="N394" s="18"/>
      <c r="O394" s="18"/>
      <c r="P394" s="10"/>
    </row>
    <row r="395" spans="9:16" ht="12.75">
      <c r="I395" s="259"/>
      <c r="J395" s="148"/>
      <c r="K395" s="148"/>
      <c r="L395" s="148"/>
      <c r="N395" s="18"/>
      <c r="O395" s="18"/>
      <c r="P395" s="10"/>
    </row>
    <row r="396" spans="9:16" ht="12.75">
      <c r="I396" s="259"/>
      <c r="J396" s="9"/>
      <c r="K396" s="9"/>
      <c r="L396" s="9"/>
      <c r="N396" s="10"/>
      <c r="O396" s="10"/>
      <c r="P396" s="10"/>
    </row>
    <row r="397" spans="9:16" ht="12.75">
      <c r="I397" s="259"/>
      <c r="J397" s="9"/>
      <c r="K397" s="9"/>
      <c r="L397" s="9"/>
      <c r="N397" s="10"/>
      <c r="O397" s="10"/>
      <c r="P397" s="10"/>
    </row>
    <row r="398" spans="9:16" ht="12.75">
      <c r="I398" s="259"/>
      <c r="J398" s="9"/>
      <c r="K398" s="9"/>
      <c r="L398" s="9"/>
      <c r="N398" s="9"/>
      <c r="O398" s="9"/>
      <c r="P398" s="10"/>
    </row>
    <row r="399" spans="1:16" ht="12.75">
      <c r="A399" s="2" t="s">
        <v>404</v>
      </c>
      <c r="B399" s="2"/>
      <c r="C399" s="2"/>
      <c r="D399" s="2"/>
      <c r="E399" s="2"/>
      <c r="F399" s="34"/>
      <c r="G399" s="31"/>
      <c r="H399" s="31"/>
      <c r="I399" s="31"/>
      <c r="J399" s="31"/>
      <c r="K399" s="31"/>
      <c r="L399" s="31"/>
      <c r="N399" s="148"/>
      <c r="O399" s="9"/>
      <c r="P399" s="10"/>
    </row>
    <row r="400" spans="1:16" ht="12.75">
      <c r="A400" s="1"/>
      <c r="B400" s="1"/>
      <c r="C400" s="1"/>
      <c r="D400" s="1"/>
      <c r="E400" s="1"/>
      <c r="F400" s="4" t="s">
        <v>364</v>
      </c>
      <c r="G400" s="4" t="s">
        <v>385</v>
      </c>
      <c r="H400" s="16" t="s">
        <v>337</v>
      </c>
      <c r="I400" s="18"/>
      <c r="J400" s="18"/>
      <c r="K400" s="18"/>
      <c r="L400" s="18"/>
      <c r="N400" s="18"/>
      <c r="O400" s="18"/>
      <c r="P400" s="10"/>
    </row>
    <row r="401" spans="1:16" ht="12.75">
      <c r="A401" s="3"/>
      <c r="B401" s="3"/>
      <c r="C401" s="3"/>
      <c r="D401" s="3"/>
      <c r="E401" s="3"/>
      <c r="F401" s="91" t="s">
        <v>408</v>
      </c>
      <c r="G401" s="6" t="s">
        <v>279</v>
      </c>
      <c r="H401" s="6" t="s">
        <v>280</v>
      </c>
      <c r="I401" s="18"/>
      <c r="J401" s="18"/>
      <c r="K401" s="18"/>
      <c r="L401" s="18"/>
      <c r="N401" s="10"/>
      <c r="O401" s="10"/>
      <c r="P401" s="10"/>
    </row>
    <row r="402" spans="1:16" ht="12.75">
      <c r="A402" s="16" t="s">
        <v>22</v>
      </c>
      <c r="B402" s="4" t="s">
        <v>23</v>
      </c>
      <c r="C402" s="4" t="s">
        <v>33</v>
      </c>
      <c r="D402" s="4" t="s">
        <v>24</v>
      </c>
      <c r="E402" s="4" t="s">
        <v>25</v>
      </c>
      <c r="F402" s="59">
        <v>2013</v>
      </c>
      <c r="G402" s="276" t="s">
        <v>281</v>
      </c>
      <c r="H402" s="111"/>
      <c r="I402" s="18"/>
      <c r="J402" s="18"/>
      <c r="K402" s="18"/>
      <c r="L402" s="18"/>
      <c r="N402" s="9"/>
      <c r="O402" s="9"/>
      <c r="P402" s="10"/>
    </row>
    <row r="403" spans="1:16" ht="12.75">
      <c r="A403" s="11">
        <v>1</v>
      </c>
      <c r="B403" s="8">
        <v>71</v>
      </c>
      <c r="C403" s="8" t="s">
        <v>73</v>
      </c>
      <c r="D403" s="8" t="s">
        <v>104</v>
      </c>
      <c r="E403" s="8" t="s">
        <v>112</v>
      </c>
      <c r="F403" s="21">
        <v>18896.5</v>
      </c>
      <c r="G403" s="21"/>
      <c r="H403" s="21"/>
      <c r="I403" s="18"/>
      <c r="J403" s="18"/>
      <c r="K403" s="18"/>
      <c r="L403" s="18"/>
      <c r="N403" s="148"/>
      <c r="O403" s="9"/>
      <c r="P403" s="10"/>
    </row>
    <row r="404" spans="1:16" ht="12.75">
      <c r="A404" s="11">
        <v>2</v>
      </c>
      <c r="B404" s="8">
        <v>189</v>
      </c>
      <c r="C404" s="8" t="s">
        <v>212</v>
      </c>
      <c r="D404" s="8" t="s">
        <v>171</v>
      </c>
      <c r="E404" s="8" t="s">
        <v>117</v>
      </c>
      <c r="F404" s="21">
        <v>20240.7</v>
      </c>
      <c r="G404" s="21"/>
      <c r="H404" s="21"/>
      <c r="I404" s="18"/>
      <c r="J404" s="18"/>
      <c r="K404" s="18"/>
      <c r="L404" s="18"/>
      <c r="N404" s="9"/>
      <c r="O404" s="9"/>
      <c r="P404" s="10"/>
    </row>
    <row r="405" spans="1:16" ht="12.75">
      <c r="A405" s="11">
        <v>3</v>
      </c>
      <c r="B405" s="8">
        <v>79</v>
      </c>
      <c r="C405" s="8" t="s">
        <v>264</v>
      </c>
      <c r="D405" s="8" t="s">
        <v>109</v>
      </c>
      <c r="E405" s="8" t="s">
        <v>50</v>
      </c>
      <c r="F405" s="21">
        <v>24299.86</v>
      </c>
      <c r="G405" s="21"/>
      <c r="H405" s="21"/>
      <c r="I405" s="18"/>
      <c r="J405" s="18"/>
      <c r="K405" s="18"/>
      <c r="L405" s="18"/>
      <c r="N405" s="148"/>
      <c r="O405" s="9"/>
      <c r="P405" s="10"/>
    </row>
    <row r="406" spans="1:16" ht="12.75">
      <c r="A406" s="11">
        <v>4</v>
      </c>
      <c r="B406" s="8">
        <v>47</v>
      </c>
      <c r="C406" s="8" t="s">
        <v>73</v>
      </c>
      <c r="D406" s="8" t="s">
        <v>172</v>
      </c>
      <c r="E406" s="8" t="s">
        <v>114</v>
      </c>
      <c r="F406" s="21">
        <v>18896.5</v>
      </c>
      <c r="G406" s="21"/>
      <c r="H406" s="21"/>
      <c r="I406" s="18"/>
      <c r="J406" s="18"/>
      <c r="K406" s="18"/>
      <c r="L406" s="18"/>
      <c r="N406" s="148"/>
      <c r="O406" s="9"/>
      <c r="P406" s="10"/>
    </row>
    <row r="407" spans="1:16" ht="12.75">
      <c r="A407" s="11"/>
      <c r="B407" s="8"/>
      <c r="C407" s="8"/>
      <c r="D407" s="36" t="s">
        <v>411</v>
      </c>
      <c r="E407" s="11"/>
      <c r="F407" s="21">
        <f>SUM(F403:F406)</f>
        <v>82333.56</v>
      </c>
      <c r="G407" s="21">
        <f>SUM(F407*26.68)/100</f>
        <v>21966.593807999998</v>
      </c>
      <c r="H407" s="21">
        <f>SUM(F407*8.5)/100</f>
        <v>6998.3526</v>
      </c>
      <c r="I407" s="18"/>
      <c r="J407" s="18"/>
      <c r="K407" s="18"/>
      <c r="L407" s="18"/>
      <c r="N407" s="18"/>
      <c r="O407" s="18"/>
      <c r="P407" s="10"/>
    </row>
    <row r="408" spans="1:16" ht="12.75">
      <c r="A408" s="105"/>
      <c r="B408" s="8"/>
      <c r="C408" s="8"/>
      <c r="D408" s="29" t="s">
        <v>283</v>
      </c>
      <c r="E408" s="29"/>
      <c r="F408" s="21">
        <v>9331.66</v>
      </c>
      <c r="G408" s="42">
        <f>SUM(F408*26.68)/100</f>
        <v>2489.686888</v>
      </c>
      <c r="H408" s="21">
        <f>SUM(F408*8.5)/100</f>
        <v>793.1911</v>
      </c>
      <c r="I408" s="18"/>
      <c r="J408" s="18"/>
      <c r="K408" s="18"/>
      <c r="L408" s="18"/>
      <c r="N408" s="18"/>
      <c r="O408" s="18"/>
      <c r="P408" s="10"/>
    </row>
    <row r="409" spans="1:16" ht="12.75">
      <c r="A409" s="105"/>
      <c r="B409" s="8"/>
      <c r="C409" s="8"/>
      <c r="D409" s="29" t="s">
        <v>284</v>
      </c>
      <c r="E409" s="29"/>
      <c r="F409" s="21">
        <v>2037.96</v>
      </c>
      <c r="G409" s="42">
        <f>SUM(F409*23.8)/100</f>
        <v>485.03448000000003</v>
      </c>
      <c r="H409" s="21">
        <f>SUM(F409*8.5)/100</f>
        <v>173.2266</v>
      </c>
      <c r="I409" s="18"/>
      <c r="J409" s="18"/>
      <c r="K409" s="18"/>
      <c r="L409" s="18"/>
      <c r="N409" s="18"/>
      <c r="O409" s="18"/>
      <c r="P409" s="10"/>
    </row>
    <row r="410" spans="1:16" ht="12.75">
      <c r="A410" s="261"/>
      <c r="B410" s="261"/>
      <c r="C410" s="261"/>
      <c r="D410" s="29" t="s">
        <v>294</v>
      </c>
      <c r="E410" s="29"/>
      <c r="F410" s="21"/>
      <c r="G410" s="21"/>
      <c r="H410" s="21"/>
      <c r="I410" s="18"/>
      <c r="J410" s="18"/>
      <c r="K410" s="18"/>
      <c r="L410" s="18"/>
      <c r="N410" s="18"/>
      <c r="O410" s="18"/>
      <c r="P410" s="10"/>
    </row>
    <row r="411" spans="1:16" ht="12.75">
      <c r="A411" s="261"/>
      <c r="B411" s="261"/>
      <c r="C411" s="261"/>
      <c r="D411" s="29" t="s">
        <v>297</v>
      </c>
      <c r="E411" s="29"/>
      <c r="F411" s="21">
        <v>710.76</v>
      </c>
      <c r="G411" s="21"/>
      <c r="H411" s="21"/>
      <c r="I411" s="18"/>
      <c r="J411" s="18"/>
      <c r="K411" s="18"/>
      <c r="L411" s="18"/>
      <c r="N411" s="18"/>
      <c r="O411" s="18"/>
      <c r="P411" s="10"/>
    </row>
    <row r="412" spans="1:16" ht="12.75">
      <c r="A412" s="261"/>
      <c r="B412" s="261"/>
      <c r="C412" s="261"/>
      <c r="D412" s="68" t="s">
        <v>242</v>
      </c>
      <c r="E412" s="69"/>
      <c r="F412" s="21">
        <f>SUM(F407:F411)</f>
        <v>94413.94</v>
      </c>
      <c r="G412" s="21">
        <f>SUM(G407:G411)</f>
        <v>24941.315175999996</v>
      </c>
      <c r="H412" s="21">
        <f>SUM(H407:H411)</f>
        <v>7964.7703</v>
      </c>
      <c r="I412" s="18"/>
      <c r="J412" s="18"/>
      <c r="K412" s="18"/>
      <c r="L412" s="18"/>
      <c r="N412" s="18"/>
      <c r="O412" s="18"/>
      <c r="P412" s="10"/>
    </row>
    <row r="413" spans="9:16" ht="12.75">
      <c r="I413" s="18"/>
      <c r="J413" s="18"/>
      <c r="K413" s="18"/>
      <c r="L413" s="18"/>
      <c r="N413" s="18"/>
      <c r="O413" s="18"/>
      <c r="P413" s="10"/>
    </row>
    <row r="414" spans="9:16" ht="12.75">
      <c r="I414" s="18"/>
      <c r="J414" s="18"/>
      <c r="K414" s="18"/>
      <c r="L414" s="18"/>
      <c r="N414" s="18"/>
      <c r="O414" s="18"/>
      <c r="P414" s="10"/>
    </row>
    <row r="415" spans="9:16" ht="12.75">
      <c r="I415" s="18"/>
      <c r="J415" s="18"/>
      <c r="K415" s="18"/>
      <c r="L415" s="18"/>
      <c r="N415" s="18"/>
      <c r="O415" s="18"/>
      <c r="P415" s="10"/>
    </row>
    <row r="416" spans="1:4" ht="12.75">
      <c r="A416" s="40" t="s">
        <v>440</v>
      </c>
      <c r="B416" s="149"/>
      <c r="C416" s="149"/>
      <c r="D416" s="149"/>
    </row>
    <row r="418" spans="1:19" ht="12.75">
      <c r="A418" s="2" t="s">
        <v>446</v>
      </c>
      <c r="B418" s="2"/>
      <c r="C418" s="2"/>
      <c r="D418" s="2"/>
      <c r="E418" s="2"/>
      <c r="F418" s="2"/>
      <c r="G418" s="2"/>
      <c r="H418" s="34"/>
      <c r="I418" s="34"/>
      <c r="J418" s="34"/>
      <c r="K418" s="34"/>
      <c r="L418" s="34"/>
      <c r="M418" s="30"/>
      <c r="N418" s="30"/>
      <c r="O418" s="278"/>
      <c r="P418" s="1"/>
      <c r="Q418" s="1"/>
      <c r="R418" s="1"/>
      <c r="S418" s="1"/>
    </row>
    <row r="419" spans="1:19" ht="12.75">
      <c r="A419" s="1"/>
      <c r="B419" s="1"/>
      <c r="C419" s="1"/>
      <c r="D419" s="1"/>
      <c r="E419" s="1"/>
      <c r="F419" s="4" t="s">
        <v>450</v>
      </c>
      <c r="G419" s="4" t="s">
        <v>451</v>
      </c>
      <c r="H419" s="16" t="s">
        <v>452</v>
      </c>
      <c r="I419" s="1"/>
      <c r="J419" s="1"/>
      <c r="L419" s="3"/>
      <c r="M419" s="10"/>
      <c r="N419" s="10"/>
      <c r="O419" s="1"/>
      <c r="P419" s="1"/>
      <c r="Q419" s="1"/>
      <c r="R419" s="1"/>
      <c r="S419" s="1"/>
    </row>
    <row r="420" spans="1:19" ht="12.75">
      <c r="A420" s="3"/>
      <c r="B420" s="3"/>
      <c r="C420" s="3"/>
      <c r="D420" s="3"/>
      <c r="E420" s="3"/>
      <c r="F420" s="91" t="s">
        <v>408</v>
      </c>
      <c r="G420" s="6" t="s">
        <v>279</v>
      </c>
      <c r="H420" s="6" t="s">
        <v>280</v>
      </c>
      <c r="I420" s="3"/>
      <c r="K420" s="9"/>
      <c r="L420" s="9"/>
      <c r="M420" s="10"/>
      <c r="N420" s="10"/>
      <c r="O420" s="3"/>
      <c r="P420" s="9"/>
      <c r="Q420" s="3"/>
      <c r="R420" s="3"/>
      <c r="S420" s="3"/>
    </row>
    <row r="421" spans="1:22" ht="12.75">
      <c r="A421" s="4" t="s">
        <v>22</v>
      </c>
      <c r="B421" s="4" t="s">
        <v>23</v>
      </c>
      <c r="C421" s="4" t="s">
        <v>33</v>
      </c>
      <c r="D421" s="4" t="s">
        <v>24</v>
      </c>
      <c r="E421" s="4" t="s">
        <v>25</v>
      </c>
      <c r="F421" s="59">
        <v>2013</v>
      </c>
      <c r="G421" s="276" t="s">
        <v>281</v>
      </c>
      <c r="H421" s="111"/>
      <c r="I421" s="9"/>
      <c r="J421" s="9"/>
      <c r="K421" s="9"/>
      <c r="L421" s="9"/>
      <c r="M421" s="9"/>
      <c r="N421" s="9"/>
      <c r="O421" s="9"/>
      <c r="P421" s="148"/>
      <c r="Q421" s="9"/>
      <c r="R421" s="9"/>
      <c r="S421" s="9"/>
      <c r="T421" s="259"/>
      <c r="U421" s="259"/>
      <c r="V421" s="259"/>
    </row>
    <row r="422" spans="1:22" ht="12.75">
      <c r="A422" s="8">
        <v>1</v>
      </c>
      <c r="B422" s="8">
        <v>84</v>
      </c>
      <c r="C422" s="8" t="s">
        <v>14</v>
      </c>
      <c r="D422" s="8" t="s">
        <v>100</v>
      </c>
      <c r="E422" s="8" t="s">
        <v>101</v>
      </c>
      <c r="F422" s="26">
        <v>24157.12</v>
      </c>
      <c r="G422" s="21"/>
      <c r="H422" s="26"/>
      <c r="I422" s="41"/>
      <c r="J422" s="18"/>
      <c r="K422" s="18"/>
      <c r="L422" s="18"/>
      <c r="M422" s="41"/>
      <c r="N422" s="291"/>
      <c r="O422" s="41"/>
      <c r="P422" s="41"/>
      <c r="Q422" s="41"/>
      <c r="R422" s="41"/>
      <c r="S422" s="41"/>
      <c r="T422" s="259"/>
      <c r="U422" s="259"/>
      <c r="V422" s="259"/>
    </row>
    <row r="423" spans="1:22" ht="12.75">
      <c r="A423" s="8">
        <v>2</v>
      </c>
      <c r="B423" s="8">
        <v>136</v>
      </c>
      <c r="C423" s="8" t="s">
        <v>218</v>
      </c>
      <c r="D423" s="8" t="s">
        <v>106</v>
      </c>
      <c r="E423" s="8" t="s">
        <v>115</v>
      </c>
      <c r="F423" s="26">
        <v>18903.52</v>
      </c>
      <c r="G423" s="21"/>
      <c r="H423" s="26"/>
      <c r="I423" s="41"/>
      <c r="J423" s="18"/>
      <c r="K423" s="18"/>
      <c r="L423" s="41"/>
      <c r="M423" s="41"/>
      <c r="N423" s="291"/>
      <c r="O423" s="41"/>
      <c r="P423" s="18"/>
      <c r="Q423" s="41"/>
      <c r="R423" s="41"/>
      <c r="S423" s="41"/>
      <c r="T423" s="24"/>
      <c r="U423" s="259"/>
      <c r="V423" s="259"/>
    </row>
    <row r="424" spans="1:22" ht="12.75">
      <c r="A424" s="8">
        <v>3</v>
      </c>
      <c r="B424" s="8">
        <v>105</v>
      </c>
      <c r="C424" s="8" t="s">
        <v>71</v>
      </c>
      <c r="D424" s="8" t="s">
        <v>95</v>
      </c>
      <c r="E424" s="8" t="s">
        <v>50</v>
      </c>
      <c r="F424" s="27">
        <v>22196.46</v>
      </c>
      <c r="G424" s="21"/>
      <c r="H424" s="27"/>
      <c r="I424" s="33"/>
      <c r="J424" s="18"/>
      <c r="K424" s="18"/>
      <c r="L424" s="18"/>
      <c r="M424" s="41"/>
      <c r="N424" s="291"/>
      <c r="O424" s="33"/>
      <c r="P424" s="18"/>
      <c r="Q424" s="33"/>
      <c r="R424" s="33"/>
      <c r="S424" s="33"/>
      <c r="T424" s="24"/>
      <c r="U424" s="259"/>
      <c r="V424" s="259"/>
    </row>
    <row r="425" spans="1:22" ht="12.75">
      <c r="A425" s="8">
        <v>4</v>
      </c>
      <c r="B425" s="8">
        <v>117</v>
      </c>
      <c r="C425" s="8" t="s">
        <v>264</v>
      </c>
      <c r="D425" s="8" t="s">
        <v>59</v>
      </c>
      <c r="E425" s="8" t="s">
        <v>116</v>
      </c>
      <c r="F425" s="26">
        <v>24017.76</v>
      </c>
      <c r="G425" s="21"/>
      <c r="H425" s="26"/>
      <c r="I425" s="41"/>
      <c r="J425" s="18"/>
      <c r="K425" s="18"/>
      <c r="L425" s="18"/>
      <c r="M425" s="41"/>
      <c r="N425" s="291"/>
      <c r="O425" s="41"/>
      <c r="P425" s="18"/>
      <c r="Q425" s="41"/>
      <c r="R425" s="41"/>
      <c r="S425" s="41"/>
      <c r="T425" s="24"/>
      <c r="U425" s="259"/>
      <c r="V425" s="259"/>
    </row>
    <row r="426" spans="1:22" ht="12.75">
      <c r="A426" s="8">
        <v>5</v>
      </c>
      <c r="B426" s="8">
        <v>159</v>
      </c>
      <c r="C426" s="8" t="s">
        <v>73</v>
      </c>
      <c r="D426" s="8" t="s">
        <v>107</v>
      </c>
      <c r="E426" s="8" t="s">
        <v>117</v>
      </c>
      <c r="F426" s="26">
        <v>19323.55</v>
      </c>
      <c r="G426" s="21"/>
      <c r="H426" s="26"/>
      <c r="I426" s="41"/>
      <c r="J426" s="18"/>
      <c r="K426" s="18"/>
      <c r="L426" s="41"/>
      <c r="M426" s="41"/>
      <c r="N426" s="291"/>
      <c r="O426" s="41"/>
      <c r="P426" s="18"/>
      <c r="Q426" s="41"/>
      <c r="R426" s="41"/>
      <c r="S426" s="41"/>
      <c r="T426" s="24"/>
      <c r="U426" s="259"/>
      <c r="V426" s="259"/>
    </row>
    <row r="427" spans="1:22" ht="12.75">
      <c r="A427" s="8">
        <v>6</v>
      </c>
      <c r="B427" s="8">
        <v>193</v>
      </c>
      <c r="C427" s="8" t="s">
        <v>73</v>
      </c>
      <c r="D427" s="8" t="s">
        <v>108</v>
      </c>
      <c r="E427" s="8" t="s">
        <v>118</v>
      </c>
      <c r="F427" s="26">
        <v>18896.5</v>
      </c>
      <c r="G427" s="21"/>
      <c r="H427" s="21"/>
      <c r="I427" s="41"/>
      <c r="J427" s="18"/>
      <c r="K427" s="18"/>
      <c r="L427" s="41"/>
      <c r="M427" s="41"/>
      <c r="N427" s="291"/>
      <c r="O427" s="41"/>
      <c r="P427" s="18"/>
      <c r="Q427" s="41"/>
      <c r="R427" s="41"/>
      <c r="S427" s="41"/>
      <c r="T427" s="24"/>
      <c r="U427" s="259"/>
      <c r="V427" s="259"/>
    </row>
    <row r="428" spans="1:22" ht="12.75">
      <c r="A428" s="32">
        <v>7</v>
      </c>
      <c r="B428" s="8">
        <v>200</v>
      </c>
      <c r="C428" s="8" t="s">
        <v>200</v>
      </c>
      <c r="D428" s="8" t="s">
        <v>110</v>
      </c>
      <c r="E428" s="8" t="s">
        <v>87</v>
      </c>
      <c r="F428" s="26">
        <v>18894.29</v>
      </c>
      <c r="G428" s="21"/>
      <c r="H428" s="21"/>
      <c r="I428" s="41"/>
      <c r="J428" s="18"/>
      <c r="K428" s="18"/>
      <c r="L428" s="41"/>
      <c r="M428" s="41"/>
      <c r="N428" s="291"/>
      <c r="O428" s="41"/>
      <c r="P428" s="18"/>
      <c r="Q428" s="41"/>
      <c r="R428" s="41"/>
      <c r="S428" s="41"/>
      <c r="T428" s="24"/>
      <c r="U428" s="259"/>
      <c r="V428" s="259"/>
    </row>
    <row r="429" spans="1:22" ht="12.75">
      <c r="A429" s="37"/>
      <c r="B429" s="11"/>
      <c r="C429" s="8"/>
      <c r="D429" s="36" t="s">
        <v>411</v>
      </c>
      <c r="E429" s="69"/>
      <c r="F429" s="21">
        <f>SUM(F422:F428)</f>
        <v>146389.2</v>
      </c>
      <c r="G429" s="42">
        <f>SUM(F429*26.68)/100</f>
        <v>39056.63856</v>
      </c>
      <c r="H429" s="21">
        <f>SUM(F429*8.5)/100</f>
        <v>12443.082000000002</v>
      </c>
      <c r="I429" s="41"/>
      <c r="J429" s="18"/>
      <c r="K429" s="18"/>
      <c r="L429" s="41"/>
      <c r="M429" s="41"/>
      <c r="N429" s="291"/>
      <c r="O429" s="41"/>
      <c r="P429" s="41"/>
      <c r="Q429" s="41"/>
      <c r="R429" s="41"/>
      <c r="S429" s="41"/>
      <c r="T429" s="24"/>
      <c r="U429" s="259"/>
      <c r="V429" s="259"/>
    </row>
    <row r="430" spans="1:22" ht="12.75">
      <c r="A430" s="8"/>
      <c r="B430" s="11"/>
      <c r="C430" s="8"/>
      <c r="D430" s="29" t="s">
        <v>283</v>
      </c>
      <c r="E430" s="29"/>
      <c r="F430" s="21">
        <v>20094.1</v>
      </c>
      <c r="G430" s="42">
        <f>SUM(F430*26.68)/100</f>
        <v>5361.10588</v>
      </c>
      <c r="H430" s="21">
        <f>SUM(F430*8.5)/100</f>
        <v>1707.9984999999997</v>
      </c>
      <c r="I430" s="18"/>
      <c r="J430" s="18"/>
      <c r="K430" s="18"/>
      <c r="L430" s="18"/>
      <c r="M430" s="41"/>
      <c r="N430" s="41"/>
      <c r="O430" s="18"/>
      <c r="P430" s="18"/>
      <c r="Q430" s="18"/>
      <c r="R430" s="18"/>
      <c r="S430" s="18"/>
      <c r="T430" s="24"/>
      <c r="U430" s="259"/>
      <c r="V430" s="259"/>
    </row>
    <row r="431" spans="1:22" ht="12.75">
      <c r="A431" s="261"/>
      <c r="B431" s="261"/>
      <c r="C431" s="261"/>
      <c r="D431" s="29" t="s">
        <v>284</v>
      </c>
      <c r="E431" s="261"/>
      <c r="F431" s="21">
        <v>3599.16</v>
      </c>
      <c r="G431" s="42">
        <f>SUM(F431*23.8)/100</f>
        <v>856.60008</v>
      </c>
      <c r="H431" s="21">
        <f>SUM(F431*8.5)/100</f>
        <v>305.9286</v>
      </c>
      <c r="I431" s="18"/>
      <c r="J431" s="18"/>
      <c r="K431" s="18"/>
      <c r="L431" s="18"/>
      <c r="M431" s="259"/>
      <c r="N431" s="292"/>
      <c r="O431" s="73"/>
      <c r="P431" s="30"/>
      <c r="Q431" s="259"/>
      <c r="R431" s="259"/>
      <c r="S431" s="259"/>
      <c r="T431" s="259"/>
      <c r="U431" s="259"/>
      <c r="V431" s="259"/>
    </row>
    <row r="432" spans="1:16" ht="12.75">
      <c r="A432" s="261"/>
      <c r="B432" s="261"/>
      <c r="C432" s="261"/>
      <c r="D432" s="29" t="s">
        <v>294</v>
      </c>
      <c r="E432" s="261"/>
      <c r="F432" s="21">
        <v>8320</v>
      </c>
      <c r="G432" s="42">
        <f>SUM(F432*26.68)/100</f>
        <v>2219.776</v>
      </c>
      <c r="H432" s="21">
        <f>SUM(F432*8.5)/100</f>
        <v>707.2</v>
      </c>
      <c r="I432" s="18"/>
      <c r="J432" s="18"/>
      <c r="K432" s="18"/>
      <c r="L432" s="18"/>
      <c r="N432" s="292"/>
      <c r="O432" s="73"/>
      <c r="P432" s="30"/>
    </row>
    <row r="433" spans="1:16" ht="12.75">
      <c r="A433" s="261"/>
      <c r="B433" s="261"/>
      <c r="C433" s="261"/>
      <c r="D433" s="29" t="s">
        <v>297</v>
      </c>
      <c r="E433" s="261"/>
      <c r="F433" s="21">
        <v>123.96</v>
      </c>
      <c r="G433" s="261"/>
      <c r="H433" s="261"/>
      <c r="I433" s="18"/>
      <c r="J433" s="18"/>
      <c r="K433" s="18"/>
      <c r="L433" s="18"/>
      <c r="N433" s="292"/>
      <c r="O433" s="73"/>
      <c r="P433" s="30"/>
    </row>
    <row r="434" spans="1:16" ht="12.75">
      <c r="A434" s="261"/>
      <c r="B434" s="261"/>
      <c r="C434" s="261"/>
      <c r="D434" s="68" t="s">
        <v>242</v>
      </c>
      <c r="E434" s="261"/>
      <c r="F434" s="21">
        <f>SUM(F429:F433)</f>
        <v>178526.42</v>
      </c>
      <c r="G434" s="42">
        <f>SUM(G429:G433)</f>
        <v>47494.12052</v>
      </c>
      <c r="H434" s="42">
        <f>SUM(H429:H433)</f>
        <v>15164.209100000002</v>
      </c>
      <c r="I434" s="259"/>
      <c r="J434" s="18"/>
      <c r="K434" s="18"/>
      <c r="L434" s="18"/>
      <c r="N434" s="292"/>
      <c r="O434" s="73"/>
      <c r="P434" s="30"/>
    </row>
    <row r="435" spans="9:16" ht="12.75">
      <c r="I435" s="259"/>
      <c r="J435" s="18"/>
      <c r="K435" s="259"/>
      <c r="L435" s="259"/>
      <c r="N435" s="292"/>
      <c r="O435" s="73"/>
      <c r="P435" s="30"/>
    </row>
    <row r="436" spans="9:16" ht="12.75">
      <c r="I436" s="259"/>
      <c r="J436" s="18"/>
      <c r="K436" s="259"/>
      <c r="L436" s="259"/>
      <c r="N436" s="292"/>
      <c r="O436" s="73"/>
      <c r="P436" s="30"/>
    </row>
    <row r="437" spans="1:16" ht="12.75">
      <c r="A437" s="2" t="s">
        <v>405</v>
      </c>
      <c r="E437" s="9"/>
      <c r="F437" s="1"/>
      <c r="G437" s="292"/>
      <c r="I437" s="259"/>
      <c r="J437" s="18"/>
      <c r="K437" s="24"/>
      <c r="L437" s="18"/>
      <c r="N437" s="292"/>
      <c r="O437" s="73"/>
      <c r="P437" s="30"/>
    </row>
    <row r="438" spans="8:16" ht="12.75">
      <c r="H438" s="293"/>
      <c r="I438" s="259"/>
      <c r="J438" s="18"/>
      <c r="K438" s="18"/>
      <c r="L438" s="18"/>
      <c r="N438" s="292"/>
      <c r="O438" s="73"/>
      <c r="P438" s="30"/>
    </row>
    <row r="439" spans="5:16" ht="12.75">
      <c r="E439" s="9"/>
      <c r="F439" s="4" t="s">
        <v>365</v>
      </c>
      <c r="G439" s="4" t="s">
        <v>386</v>
      </c>
      <c r="H439" s="16" t="s">
        <v>346</v>
      </c>
      <c r="I439" s="259"/>
      <c r="J439" s="18"/>
      <c r="K439" s="18"/>
      <c r="L439" s="18"/>
      <c r="N439" s="292"/>
      <c r="O439" s="73"/>
      <c r="P439" s="30"/>
    </row>
    <row r="440" spans="1:16" ht="12.75">
      <c r="A440" s="3"/>
      <c r="B440" s="3"/>
      <c r="C440" s="3"/>
      <c r="D440" s="3"/>
      <c r="E440" s="3"/>
      <c r="F440" s="91" t="s">
        <v>408</v>
      </c>
      <c r="G440" s="6" t="s">
        <v>279</v>
      </c>
      <c r="H440" s="6" t="s">
        <v>280</v>
      </c>
      <c r="I440" s="1"/>
      <c r="J440" s="1"/>
      <c r="K440" s="1"/>
      <c r="L440" s="1"/>
      <c r="N440" s="292"/>
      <c r="O440" s="73"/>
      <c r="P440" s="30"/>
    </row>
    <row r="441" spans="1:16" ht="12.75">
      <c r="A441" s="92" t="s">
        <v>22</v>
      </c>
      <c r="B441" s="6" t="s">
        <v>23</v>
      </c>
      <c r="C441" s="6" t="s">
        <v>33</v>
      </c>
      <c r="D441" s="4" t="s">
        <v>24</v>
      </c>
      <c r="E441" s="4" t="s">
        <v>25</v>
      </c>
      <c r="F441" s="59">
        <v>2013</v>
      </c>
      <c r="G441" s="276" t="s">
        <v>281</v>
      </c>
      <c r="H441" s="111"/>
      <c r="I441" s="1"/>
      <c r="J441" s="1"/>
      <c r="K441" s="1"/>
      <c r="L441" s="1"/>
      <c r="N441" s="292"/>
      <c r="O441" s="73"/>
      <c r="P441" s="30"/>
    </row>
    <row r="442" spans="1:16" ht="12.75">
      <c r="A442" s="106">
        <v>1</v>
      </c>
      <c r="B442" s="93">
        <v>125</v>
      </c>
      <c r="C442" s="93" t="s">
        <v>14</v>
      </c>
      <c r="D442" s="29" t="s">
        <v>100</v>
      </c>
      <c r="E442" s="29" t="s">
        <v>274</v>
      </c>
      <c r="F442" s="21">
        <v>24561.94</v>
      </c>
      <c r="G442" s="21"/>
      <c r="H442" s="21"/>
      <c r="I442" s="1"/>
      <c r="J442" s="1"/>
      <c r="K442" s="1"/>
      <c r="L442" s="1"/>
      <c r="N442" s="292"/>
      <c r="O442" s="73"/>
      <c r="P442" s="30"/>
    </row>
    <row r="443" spans="1:16" ht="12.75">
      <c r="A443" s="106">
        <v>2</v>
      </c>
      <c r="B443" s="93">
        <v>2004</v>
      </c>
      <c r="C443" s="93" t="s">
        <v>264</v>
      </c>
      <c r="D443" s="29" t="s">
        <v>275</v>
      </c>
      <c r="E443" s="29" t="s">
        <v>276</v>
      </c>
      <c r="F443" s="21">
        <v>23136.75</v>
      </c>
      <c r="G443" s="21"/>
      <c r="H443" s="21"/>
      <c r="I443" s="1"/>
      <c r="J443" s="1"/>
      <c r="K443" s="1"/>
      <c r="L443" s="1"/>
      <c r="N443" s="292"/>
      <c r="O443" s="73"/>
      <c r="P443" s="30"/>
    </row>
    <row r="444" spans="1:16" ht="12.75">
      <c r="A444" s="11">
        <v>3</v>
      </c>
      <c r="B444" s="93">
        <v>104</v>
      </c>
      <c r="C444" s="93" t="s">
        <v>193</v>
      </c>
      <c r="D444" s="29" t="s">
        <v>277</v>
      </c>
      <c r="E444" s="29" t="s">
        <v>278</v>
      </c>
      <c r="F444" s="21">
        <v>22481.55</v>
      </c>
      <c r="G444" s="21"/>
      <c r="H444" s="21"/>
      <c r="I444" s="19"/>
      <c r="J444" s="1"/>
      <c r="K444" s="1"/>
      <c r="L444" s="1"/>
      <c r="N444" s="292"/>
      <c r="O444" s="73"/>
      <c r="P444" s="30"/>
    </row>
    <row r="445" spans="1:16" ht="12.75">
      <c r="A445" s="103"/>
      <c r="B445" s="12"/>
      <c r="C445" s="12"/>
      <c r="D445" s="36" t="s">
        <v>411</v>
      </c>
      <c r="E445" s="11"/>
      <c r="F445" s="21">
        <f>SUM(F442:F444)</f>
        <v>70180.24</v>
      </c>
      <c r="G445" s="21">
        <f>SUM(F445*26.68)/100</f>
        <v>18724.088032000003</v>
      </c>
      <c r="H445" s="21">
        <f>SUM(F445*8.5)/100</f>
        <v>5965.3204000000005</v>
      </c>
      <c r="I445" s="19"/>
      <c r="J445" s="1"/>
      <c r="K445" s="1"/>
      <c r="L445" s="1"/>
      <c r="N445" s="292"/>
      <c r="O445" s="73"/>
      <c r="P445" s="30"/>
    </row>
    <row r="446" spans="1:16" ht="12.75">
      <c r="A446" s="105"/>
      <c r="B446" s="8"/>
      <c r="C446" s="8"/>
      <c r="D446" s="29" t="s">
        <v>283</v>
      </c>
      <c r="E446" s="29"/>
      <c r="F446" s="21">
        <v>14140.75</v>
      </c>
      <c r="G446" s="42">
        <f>SUM(F446*26.68)/100</f>
        <v>3772.7521</v>
      </c>
      <c r="H446" s="21">
        <f>SUM(F446*8.5)/100</f>
        <v>1201.96375</v>
      </c>
      <c r="J446" s="1"/>
      <c r="K446" s="1"/>
      <c r="L446" s="1"/>
      <c r="N446" s="292"/>
      <c r="O446" s="73"/>
      <c r="P446" s="30"/>
    </row>
    <row r="447" spans="1:16" ht="14.25" customHeight="1">
      <c r="A447" s="105"/>
      <c r="B447" s="8"/>
      <c r="C447" s="8"/>
      <c r="D447" s="29" t="s">
        <v>284</v>
      </c>
      <c r="E447" s="29"/>
      <c r="F447" s="21">
        <v>1795.2</v>
      </c>
      <c r="G447" s="42">
        <f>SUM(F447*23.8)/100</f>
        <v>427.2576</v>
      </c>
      <c r="H447" s="21">
        <f>SUM(F447*8.5)/100</f>
        <v>152.592</v>
      </c>
      <c r="J447" s="1"/>
      <c r="K447" s="1"/>
      <c r="L447" s="1"/>
      <c r="N447" s="292"/>
      <c r="O447" s="73"/>
      <c r="P447" s="30"/>
    </row>
    <row r="448" spans="1:16" ht="12.75">
      <c r="A448" s="261"/>
      <c r="B448" s="261"/>
      <c r="C448" s="261"/>
      <c r="D448" s="29" t="s">
        <v>294</v>
      </c>
      <c r="E448" s="29"/>
      <c r="F448" s="21">
        <v>8320</v>
      </c>
      <c r="G448" s="42">
        <f>SUM(F448*26.68)/100</f>
        <v>2219.776</v>
      </c>
      <c r="H448" s="21">
        <f>SUM(F448*8.5)/100</f>
        <v>707.2</v>
      </c>
      <c r="J448" s="1"/>
      <c r="K448" s="1"/>
      <c r="L448" s="1"/>
      <c r="N448" s="292"/>
      <c r="O448" s="73"/>
      <c r="P448" s="30"/>
    </row>
    <row r="449" spans="1:16" ht="12.75">
      <c r="A449" s="261"/>
      <c r="B449" s="261"/>
      <c r="C449" s="261"/>
      <c r="D449" s="29" t="s">
        <v>297</v>
      </c>
      <c r="E449" s="29"/>
      <c r="F449" s="21">
        <v>519</v>
      </c>
      <c r="G449" s="21"/>
      <c r="H449" s="21"/>
      <c r="J449" s="148"/>
      <c r="K449" s="148"/>
      <c r="L449" s="148"/>
      <c r="N449" s="292"/>
      <c r="O449" s="73"/>
      <c r="P449" s="30"/>
    </row>
    <row r="450" spans="1:16" ht="12.75">
      <c r="A450" s="261"/>
      <c r="B450" s="261"/>
      <c r="C450" s="261"/>
      <c r="D450" s="68" t="s">
        <v>242</v>
      </c>
      <c r="E450" s="69"/>
      <c r="F450" s="21">
        <f>SUM(F445:F449)</f>
        <v>94955.19</v>
      </c>
      <c r="G450" s="21">
        <f>SUM(G445:G449)</f>
        <v>25143.873732000007</v>
      </c>
      <c r="H450" s="21">
        <f>SUM(H445:H449)</f>
        <v>8027.07615</v>
      </c>
      <c r="J450" s="9"/>
      <c r="K450" s="9"/>
      <c r="L450" s="9"/>
      <c r="N450" s="292"/>
      <c r="O450" s="73"/>
      <c r="P450" s="30"/>
    </row>
    <row r="451" spans="10:16" ht="12.75">
      <c r="J451" s="9"/>
      <c r="K451" s="9"/>
      <c r="L451" s="9"/>
      <c r="M451" s="23"/>
      <c r="N451" s="292"/>
      <c r="O451" s="73"/>
      <c r="P451" s="30"/>
    </row>
    <row r="452" spans="10:16" ht="12.75">
      <c r="J452" s="10"/>
      <c r="K452" s="10"/>
      <c r="L452" s="10"/>
      <c r="M452" s="23"/>
      <c r="N452" s="292"/>
      <c r="O452" s="73"/>
      <c r="P452" s="30"/>
    </row>
    <row r="453" spans="10:16" ht="12.75">
      <c r="J453" s="10"/>
      <c r="K453" s="10"/>
      <c r="L453" s="10"/>
      <c r="M453" s="23"/>
      <c r="N453" s="292"/>
      <c r="O453" s="73"/>
      <c r="P453" s="30"/>
    </row>
    <row r="454" spans="10:16" ht="12.75">
      <c r="J454" s="10"/>
      <c r="K454" s="10"/>
      <c r="L454" s="10"/>
      <c r="M454" s="23"/>
      <c r="N454" s="292"/>
      <c r="O454" s="73"/>
      <c r="P454" s="30"/>
    </row>
    <row r="455" spans="10:16" ht="12.75">
      <c r="J455" s="10"/>
      <c r="K455" s="10"/>
      <c r="L455" s="10"/>
      <c r="M455" s="23"/>
      <c r="N455" s="292"/>
      <c r="O455" s="73"/>
      <c r="P455" s="30"/>
    </row>
    <row r="456" spans="6:16" ht="12.75">
      <c r="F456" s="1"/>
      <c r="G456" s="1"/>
      <c r="H456" s="1"/>
      <c r="J456" s="294"/>
      <c r="K456" s="259"/>
      <c r="L456" s="259"/>
      <c r="M456" s="23"/>
      <c r="N456" s="292"/>
      <c r="O456" s="73"/>
      <c r="P456" s="30"/>
    </row>
    <row r="457" spans="6:16" ht="12.75">
      <c r="F457" s="1"/>
      <c r="G457" s="1"/>
      <c r="H457" s="1"/>
      <c r="J457" s="294"/>
      <c r="K457" s="259"/>
      <c r="L457" s="259"/>
      <c r="M457" s="23"/>
      <c r="N457" s="292"/>
      <c r="O457" s="73"/>
      <c r="P457" s="30"/>
    </row>
    <row r="458" spans="6:16" ht="12.75">
      <c r="F458" s="1"/>
      <c r="G458" s="1"/>
      <c r="H458" s="1"/>
      <c r="J458" s="294"/>
      <c r="K458" s="259"/>
      <c r="L458" s="259"/>
      <c r="M458" s="23"/>
      <c r="N458" s="292"/>
      <c r="O458" s="73"/>
      <c r="P458" s="30"/>
    </row>
    <row r="459" spans="6:16" ht="12.75">
      <c r="F459" s="1"/>
      <c r="G459" s="1"/>
      <c r="H459" s="1"/>
      <c r="J459" s="294"/>
      <c r="K459" s="259"/>
      <c r="L459" s="259"/>
      <c r="M459" s="23"/>
      <c r="N459" s="292"/>
      <c r="O459" s="73"/>
      <c r="P459" s="30"/>
    </row>
    <row r="460" spans="1:16" ht="12.75">
      <c r="A460" s="2" t="s">
        <v>406</v>
      </c>
      <c r="B460" s="2"/>
      <c r="C460" s="2"/>
      <c r="D460" s="2"/>
      <c r="E460" s="2"/>
      <c r="F460" s="34"/>
      <c r="G460" s="30"/>
      <c r="H460" s="30"/>
      <c r="J460" s="294"/>
      <c r="K460" s="259"/>
      <c r="L460" s="259"/>
      <c r="M460" s="23"/>
      <c r="N460" s="292"/>
      <c r="O460" s="73"/>
      <c r="P460" s="30"/>
    </row>
    <row r="461" spans="1:16" ht="12.75">
      <c r="A461" s="2"/>
      <c r="B461" s="2"/>
      <c r="C461" s="2"/>
      <c r="D461" s="2"/>
      <c r="E461" s="2"/>
      <c r="F461" s="34"/>
      <c r="G461" s="30"/>
      <c r="H461" s="30"/>
      <c r="J461" s="10"/>
      <c r="K461" s="24"/>
      <c r="L461" s="24"/>
      <c r="M461" s="23"/>
      <c r="N461" s="292"/>
      <c r="O461" s="73"/>
      <c r="P461" s="30"/>
    </row>
    <row r="462" spans="1:16" ht="12.75">
      <c r="A462" s="1"/>
      <c r="B462" s="1"/>
      <c r="C462" s="1"/>
      <c r="D462" s="1"/>
      <c r="E462" s="1"/>
      <c r="F462" s="4" t="s">
        <v>457</v>
      </c>
      <c r="G462" s="4" t="s">
        <v>458</v>
      </c>
      <c r="H462" s="4" t="s">
        <v>459</v>
      </c>
      <c r="J462" s="10"/>
      <c r="K462" s="10"/>
      <c r="L462" s="10"/>
      <c r="M462" s="23"/>
      <c r="N462" s="292"/>
      <c r="O462" s="73"/>
      <c r="P462" s="30"/>
    </row>
    <row r="463" spans="1:16" ht="12.75">
      <c r="A463" s="3"/>
      <c r="B463" s="3"/>
      <c r="C463" s="3"/>
      <c r="D463" s="3"/>
      <c r="E463" s="3"/>
      <c r="F463" s="4" t="s">
        <v>408</v>
      </c>
      <c r="G463" s="4" t="s">
        <v>279</v>
      </c>
      <c r="H463" s="4" t="s">
        <v>280</v>
      </c>
      <c r="J463" s="294"/>
      <c r="K463" s="294"/>
      <c r="L463" s="294"/>
      <c r="M463" s="23"/>
      <c r="N463" s="18"/>
      <c r="O463" s="18"/>
      <c r="P463" s="10"/>
    </row>
    <row r="464" spans="1:16" ht="12.75">
      <c r="A464" s="16" t="s">
        <v>22</v>
      </c>
      <c r="B464" s="4" t="s">
        <v>23</v>
      </c>
      <c r="C464" s="4" t="s">
        <v>33</v>
      </c>
      <c r="D464" s="4" t="s">
        <v>24</v>
      </c>
      <c r="E464" s="4" t="s">
        <v>25</v>
      </c>
      <c r="F464" s="4">
        <v>2013</v>
      </c>
      <c r="G464" s="60" t="s">
        <v>281</v>
      </c>
      <c r="H464" s="8"/>
      <c r="J464" s="10"/>
      <c r="K464" s="10"/>
      <c r="L464" s="10"/>
      <c r="M464" s="23"/>
      <c r="N464" s="259"/>
      <c r="O464" s="259"/>
      <c r="P464" s="10"/>
    </row>
    <row r="465" spans="1:16" ht="12.75">
      <c r="A465" s="105">
        <v>1</v>
      </c>
      <c r="B465" s="8">
        <v>401</v>
      </c>
      <c r="C465" s="8" t="s">
        <v>213</v>
      </c>
      <c r="D465" s="8" t="s">
        <v>216</v>
      </c>
      <c r="E465" s="8" t="s">
        <v>217</v>
      </c>
      <c r="F465" s="21">
        <v>55106.09</v>
      </c>
      <c r="G465" s="21"/>
      <c r="H465" s="21"/>
      <c r="J465" s="10"/>
      <c r="K465" s="10"/>
      <c r="L465" s="10"/>
      <c r="M465" s="23"/>
      <c r="N465" s="259"/>
      <c r="O465" s="259"/>
      <c r="P465" s="10"/>
    </row>
    <row r="466" spans="1:16" ht="12.75">
      <c r="A466" s="105">
        <v>2</v>
      </c>
      <c r="B466" s="8">
        <v>10130</v>
      </c>
      <c r="C466" s="29" t="s">
        <v>213</v>
      </c>
      <c r="D466" s="29" t="s">
        <v>288</v>
      </c>
      <c r="E466" s="29" t="s">
        <v>115</v>
      </c>
      <c r="F466" s="21">
        <v>71210.49</v>
      </c>
      <c r="G466" s="21"/>
      <c r="H466" s="57"/>
      <c r="J466" s="10"/>
      <c r="K466" s="10"/>
      <c r="L466" s="10"/>
      <c r="M466" s="23"/>
      <c r="N466" s="259"/>
      <c r="O466" s="259"/>
      <c r="P466" s="10"/>
    </row>
    <row r="467" spans="1:16" ht="12.75">
      <c r="A467" s="105"/>
      <c r="B467" s="8"/>
      <c r="C467" s="29"/>
      <c r="D467" s="36" t="s">
        <v>411</v>
      </c>
      <c r="E467" s="11"/>
      <c r="F467" s="21">
        <f>SUM(F465:F466)</f>
        <v>126316.58</v>
      </c>
      <c r="G467" s="21">
        <f>SUM(F467*26.68)/100</f>
        <v>33701.263544</v>
      </c>
      <c r="H467" s="21">
        <f>SUM(F467*8.5)/100</f>
        <v>10736.9093</v>
      </c>
      <c r="J467" s="10"/>
      <c r="K467" s="10"/>
      <c r="L467" s="10"/>
      <c r="M467" s="23"/>
      <c r="N467" s="259"/>
      <c r="O467" s="259"/>
      <c r="P467" s="10"/>
    </row>
    <row r="468" spans="1:16" ht="12.75">
      <c r="A468" s="105"/>
      <c r="B468" s="8"/>
      <c r="C468" s="29"/>
      <c r="D468" s="29" t="s">
        <v>283</v>
      </c>
      <c r="E468" s="29"/>
      <c r="F468" s="8"/>
      <c r="G468" s="21"/>
      <c r="H468" s="57"/>
      <c r="I468" s="19"/>
      <c r="J468" s="10"/>
      <c r="K468" s="10"/>
      <c r="L468" s="10"/>
      <c r="M468" s="23"/>
      <c r="N468" s="259"/>
      <c r="O468" s="259"/>
      <c r="P468" s="10"/>
    </row>
    <row r="469" spans="1:16" ht="12.75">
      <c r="A469" s="105"/>
      <c r="B469" s="8"/>
      <c r="C469" s="29"/>
      <c r="D469" s="29" t="s">
        <v>284</v>
      </c>
      <c r="E469" s="29"/>
      <c r="F469" s="8"/>
      <c r="G469" s="21"/>
      <c r="H469" s="57"/>
      <c r="I469" s="19"/>
      <c r="J469" s="10"/>
      <c r="K469" s="10"/>
      <c r="L469" s="10"/>
      <c r="M469" s="23"/>
      <c r="N469" s="259"/>
      <c r="O469" s="259"/>
      <c r="P469" s="10"/>
    </row>
    <row r="470" spans="1:16" ht="12.75">
      <c r="A470" s="11"/>
      <c r="B470" s="8"/>
      <c r="C470" s="8"/>
      <c r="D470" s="29" t="s">
        <v>294</v>
      </c>
      <c r="E470" s="29"/>
      <c r="F470" s="8"/>
      <c r="G470" s="21"/>
      <c r="H470" s="112"/>
      <c r="I470" s="19"/>
      <c r="J470" s="10"/>
      <c r="K470" s="10"/>
      <c r="L470" s="10"/>
      <c r="M470" s="23"/>
      <c r="N470" s="259"/>
      <c r="O470" s="259"/>
      <c r="P470" s="10"/>
    </row>
    <row r="471" spans="1:16" ht="12.75">
      <c r="A471" s="263"/>
      <c r="B471" s="8"/>
      <c r="C471" s="8"/>
      <c r="D471" s="29" t="s">
        <v>297</v>
      </c>
      <c r="E471" s="29"/>
      <c r="F471" s="8"/>
      <c r="G471" s="21"/>
      <c r="H471" s="21"/>
      <c r="I471" s="19"/>
      <c r="J471" s="10"/>
      <c r="K471" s="10"/>
      <c r="L471" s="10"/>
      <c r="M471" s="23"/>
      <c r="N471" s="259"/>
      <c r="O471" s="259"/>
      <c r="P471" s="10"/>
    </row>
    <row r="472" spans="1:16" ht="12.75">
      <c r="A472" s="261"/>
      <c r="B472" s="261"/>
      <c r="C472" s="261"/>
      <c r="D472" s="29" t="s">
        <v>242</v>
      </c>
      <c r="E472" s="29"/>
      <c r="F472" s="42">
        <f>SUM(F467:F471)</f>
        <v>126316.58</v>
      </c>
      <c r="G472" s="42">
        <f>SUM(G467:G471)</f>
        <v>33701.263544</v>
      </c>
      <c r="H472" s="42">
        <f>SUM(H467:H471)</f>
        <v>10736.9093</v>
      </c>
      <c r="I472" s="19"/>
      <c r="J472" s="10"/>
      <c r="K472" s="10"/>
      <c r="L472" s="10"/>
      <c r="M472" s="23"/>
      <c r="N472" s="259"/>
      <c r="O472" s="259"/>
      <c r="P472" s="10"/>
    </row>
    <row r="473" spans="1:16" ht="12.75">
      <c r="A473" s="9"/>
      <c r="F473" s="1"/>
      <c r="G473" s="18"/>
      <c r="H473" s="18"/>
      <c r="I473" s="19"/>
      <c r="J473" s="10"/>
      <c r="K473" s="10"/>
      <c r="L473" s="10"/>
      <c r="M473" s="23"/>
      <c r="N473" s="259"/>
      <c r="O473" s="259"/>
      <c r="P473" s="10"/>
    </row>
    <row r="474" spans="1:16" ht="12.75">
      <c r="A474" s="2" t="s">
        <v>407</v>
      </c>
      <c r="B474" s="2"/>
      <c r="C474" s="2"/>
      <c r="D474" s="2"/>
      <c r="E474" s="2"/>
      <c r="F474" s="34"/>
      <c r="G474" s="31"/>
      <c r="H474" s="31"/>
      <c r="I474" s="35"/>
      <c r="J474" s="30"/>
      <c r="K474" s="30"/>
      <c r="L474" s="30"/>
      <c r="M474" s="84"/>
      <c r="N474" s="259"/>
      <c r="O474" s="259"/>
      <c r="P474" s="10"/>
    </row>
    <row r="475" spans="1:16" ht="12.75">
      <c r="A475" s="1"/>
      <c r="B475" s="1"/>
      <c r="C475" s="1"/>
      <c r="D475" s="1"/>
      <c r="E475" s="1"/>
      <c r="F475" s="4" t="s">
        <v>366</v>
      </c>
      <c r="G475" s="4" t="s">
        <v>387</v>
      </c>
      <c r="H475" s="4" t="s">
        <v>326</v>
      </c>
      <c r="I475" s="19"/>
      <c r="J475" s="10"/>
      <c r="K475" s="10"/>
      <c r="L475" s="10"/>
      <c r="M475" s="23"/>
      <c r="N475" s="259"/>
      <c r="O475" s="259"/>
      <c r="P475" s="10"/>
    </row>
    <row r="476" spans="1:16" ht="12.75">
      <c r="A476" s="3"/>
      <c r="B476" s="3"/>
      <c r="C476" s="3"/>
      <c r="D476" s="3"/>
      <c r="E476" s="3"/>
      <c r="F476" s="4" t="s">
        <v>408</v>
      </c>
      <c r="G476" s="4" t="s">
        <v>279</v>
      </c>
      <c r="H476" s="4" t="s">
        <v>280</v>
      </c>
      <c r="I476" s="19"/>
      <c r="J476" s="10"/>
      <c r="K476" s="10"/>
      <c r="L476" s="10"/>
      <c r="M476" s="23"/>
      <c r="N476" s="259"/>
      <c r="O476" s="259"/>
      <c r="P476" s="10"/>
    </row>
    <row r="477" spans="1:16" ht="12.75">
      <c r="A477" s="16" t="s">
        <v>22</v>
      </c>
      <c r="B477" s="4" t="s">
        <v>23</v>
      </c>
      <c r="C477" s="4" t="s">
        <v>33</v>
      </c>
      <c r="D477" s="4" t="s">
        <v>24</v>
      </c>
      <c r="E477" s="5" t="s">
        <v>25</v>
      </c>
      <c r="F477" s="6">
        <v>2013</v>
      </c>
      <c r="G477" s="295" t="s">
        <v>281</v>
      </c>
      <c r="H477" s="32"/>
      <c r="I477" s="19"/>
      <c r="J477" s="10"/>
      <c r="K477" s="10"/>
      <c r="L477" s="10"/>
      <c r="M477" s="23"/>
      <c r="N477" s="259"/>
      <c r="O477" s="259"/>
      <c r="P477" s="10"/>
    </row>
    <row r="478" spans="1:16" ht="12.75">
      <c r="A478" s="103" t="s">
        <v>228</v>
      </c>
      <c r="B478" s="8">
        <v>10041</v>
      </c>
      <c r="C478" s="8" t="s">
        <v>211</v>
      </c>
      <c r="D478" s="8" t="s">
        <v>226</v>
      </c>
      <c r="E478" s="36" t="s">
        <v>227</v>
      </c>
      <c r="F478" s="21">
        <v>21005.92</v>
      </c>
      <c r="G478" s="21"/>
      <c r="H478" s="21"/>
      <c r="I478" s="19"/>
      <c r="J478" s="10"/>
      <c r="K478" s="10"/>
      <c r="L478" s="10"/>
      <c r="M478" s="23"/>
      <c r="N478" s="259"/>
      <c r="O478" s="259"/>
      <c r="P478" s="10"/>
    </row>
    <row r="479" spans="1:16" ht="12.75">
      <c r="A479" s="103"/>
      <c r="B479" s="8"/>
      <c r="C479" s="8"/>
      <c r="D479" s="36" t="s">
        <v>411</v>
      </c>
      <c r="E479" s="265"/>
      <c r="F479" s="21">
        <v>21005.92</v>
      </c>
      <c r="G479" s="21">
        <f>SUM(F479*26.68)/100</f>
        <v>5604.379456</v>
      </c>
      <c r="H479" s="21">
        <f>SUM(F479*8.5)/100</f>
        <v>1785.5031999999999</v>
      </c>
      <c r="I479" s="1"/>
      <c r="J479" s="10"/>
      <c r="K479" s="10"/>
      <c r="L479" s="10"/>
      <c r="M479" s="23"/>
      <c r="N479" s="259"/>
      <c r="O479" s="259"/>
      <c r="P479" s="10"/>
    </row>
    <row r="480" spans="1:16" ht="12.75">
      <c r="A480" s="11"/>
      <c r="B480" s="8"/>
      <c r="C480" s="8"/>
      <c r="D480" s="29" t="s">
        <v>283</v>
      </c>
      <c r="E480" s="68"/>
      <c r="F480" s="21"/>
      <c r="G480" s="21"/>
      <c r="H480" s="21"/>
      <c r="I480" s="1"/>
      <c r="J480" s="10"/>
      <c r="K480" s="10"/>
      <c r="L480" s="10"/>
      <c r="M480" s="23"/>
      <c r="N480" s="259"/>
      <c r="O480" s="259"/>
      <c r="P480" s="10"/>
    </row>
    <row r="481" spans="1:16" ht="12.75">
      <c r="A481" s="261"/>
      <c r="B481" s="8"/>
      <c r="C481" s="8"/>
      <c r="D481" s="29" t="s">
        <v>284</v>
      </c>
      <c r="E481" s="68"/>
      <c r="F481" s="21">
        <v>494.64</v>
      </c>
      <c r="G481" s="42">
        <f>SUM(F481*23.8)/100</f>
        <v>117.72432</v>
      </c>
      <c r="H481" s="21">
        <f>SUM(F481*8.5)/100</f>
        <v>42.044399999999996</v>
      </c>
      <c r="I481" s="259"/>
      <c r="J481" s="148"/>
      <c r="K481" s="148"/>
      <c r="L481" s="148"/>
      <c r="M481" s="23"/>
      <c r="N481" s="259"/>
      <c r="O481" s="259"/>
      <c r="P481" s="10"/>
    </row>
    <row r="482" spans="1:16" ht="12.75">
      <c r="A482" s="261"/>
      <c r="B482" s="261"/>
      <c r="C482" s="261"/>
      <c r="D482" s="29" t="s">
        <v>294</v>
      </c>
      <c r="E482" s="68"/>
      <c r="F482" s="21"/>
      <c r="G482" s="21"/>
      <c r="H482" s="21"/>
      <c r="I482" s="259"/>
      <c r="J482" s="9"/>
      <c r="K482" s="9"/>
      <c r="L482" s="9"/>
      <c r="M482" s="23"/>
      <c r="N482" s="259"/>
      <c r="O482" s="259"/>
      <c r="P482" s="10"/>
    </row>
    <row r="483" spans="1:16" ht="12.75">
      <c r="A483" s="261"/>
      <c r="B483" s="261"/>
      <c r="C483" s="261"/>
      <c r="D483" s="29" t="s">
        <v>297</v>
      </c>
      <c r="E483" s="68"/>
      <c r="F483" s="21">
        <v>1138.56</v>
      </c>
      <c r="G483" s="21"/>
      <c r="H483" s="21"/>
      <c r="I483" s="259"/>
      <c r="J483" s="9"/>
      <c r="K483" s="9"/>
      <c r="L483" s="9"/>
      <c r="N483" s="259"/>
      <c r="O483" s="259"/>
      <c r="P483" s="10"/>
    </row>
    <row r="484" spans="1:16" ht="12.75">
      <c r="A484" s="261"/>
      <c r="B484" s="261"/>
      <c r="C484" s="261"/>
      <c r="D484" s="29" t="s">
        <v>242</v>
      </c>
      <c r="E484" s="68"/>
      <c r="F484" s="21">
        <f>SUM(F479:F483)</f>
        <v>22639.12</v>
      </c>
      <c r="G484" s="21">
        <f>SUM(G479:G483)</f>
        <v>5722.103776</v>
      </c>
      <c r="H484" s="21">
        <f>SUM(H479:H483)</f>
        <v>1827.5475999999999</v>
      </c>
      <c r="I484" s="9"/>
      <c r="J484" s="10"/>
      <c r="K484" s="10"/>
      <c r="L484" s="10"/>
      <c r="N484" s="259"/>
      <c r="O484" s="259"/>
      <c r="P484" s="10"/>
    </row>
    <row r="485" spans="1:16" ht="12.75">
      <c r="A485" s="1" t="s">
        <v>318</v>
      </c>
      <c r="B485" s="1"/>
      <c r="C485" s="1"/>
      <c r="D485" s="1"/>
      <c r="E485" s="1"/>
      <c r="F485" s="1"/>
      <c r="G485" s="1"/>
      <c r="H485" s="1"/>
      <c r="I485" s="10"/>
      <c r="J485" s="10"/>
      <c r="K485" s="10"/>
      <c r="L485" s="10"/>
      <c r="N485" s="259"/>
      <c r="O485" s="259"/>
      <c r="P485" s="10"/>
    </row>
    <row r="486" spans="4:16" ht="12.75">
      <c r="D486" s="136" t="s">
        <v>434</v>
      </c>
      <c r="E486" s="137"/>
      <c r="F486" s="138">
        <f>SUM(F25+F54+F80+F101+F115+F136+F157+F175+F195+F209+F223+F239+F257+F270+F321+F351+F370+F390+F412+F434+F450+F472+F484)</f>
        <v>3763106.8</v>
      </c>
      <c r="G486" s="138">
        <f>SUM(G25+G54+G80+G370+O297+G390+G101+G115+G321+G136+G157+G412+G175+G195+G209+G223+G351+G239+G257+G450+G270+G472+G484)</f>
        <v>946589.7524720001</v>
      </c>
      <c r="H486" s="75">
        <f>SUM(H25+H54+H80+H370+P297+H390+H101+H115+H321+H136+H157+H412+H175+H195+H209+H223+H351+H239+H257+H450+H270+H472+H484)</f>
        <v>302189.8324999999</v>
      </c>
      <c r="I486" s="31"/>
      <c r="J486" s="30"/>
      <c r="K486" s="30"/>
      <c r="L486" s="30"/>
      <c r="N486" s="259"/>
      <c r="O486" s="259"/>
      <c r="P486" s="10"/>
    </row>
    <row r="487" spans="9:16" ht="12.75">
      <c r="I487" s="18"/>
      <c r="J487" s="10"/>
      <c r="K487" s="10"/>
      <c r="L487" s="10"/>
      <c r="N487" s="259"/>
      <c r="O487" s="259"/>
      <c r="P487" s="10"/>
    </row>
    <row r="488" spans="9:16" ht="12.75">
      <c r="I488" s="18"/>
      <c r="J488" s="10"/>
      <c r="K488" s="10"/>
      <c r="L488" s="10"/>
      <c r="N488" s="259"/>
      <c r="O488" s="259"/>
      <c r="P488" s="10"/>
    </row>
    <row r="489" spans="9:16" ht="12.75">
      <c r="I489" s="18"/>
      <c r="J489" s="10"/>
      <c r="K489" s="10"/>
      <c r="L489" s="10"/>
      <c r="N489" s="259"/>
      <c r="O489" s="259"/>
      <c r="P489" s="10"/>
    </row>
    <row r="490" spans="9:16" ht="12.75">
      <c r="I490" s="18"/>
      <c r="J490" s="10"/>
      <c r="K490" s="10"/>
      <c r="L490" s="10"/>
      <c r="N490" s="259"/>
      <c r="O490" s="259"/>
      <c r="P490" s="10"/>
    </row>
    <row r="491" spans="9:16" ht="12.75">
      <c r="I491" s="18"/>
      <c r="J491" s="10"/>
      <c r="K491" s="10"/>
      <c r="L491" s="10"/>
      <c r="N491" s="259"/>
      <c r="O491" s="259"/>
      <c r="P491" s="10"/>
    </row>
    <row r="492" spans="9:16" ht="12.75">
      <c r="I492" s="18"/>
      <c r="J492" s="10"/>
      <c r="K492" s="10"/>
      <c r="L492" s="10"/>
      <c r="N492" s="259"/>
      <c r="O492" s="259"/>
      <c r="P492" s="10"/>
    </row>
    <row r="493" spans="9:16" ht="12.75">
      <c r="I493" s="18"/>
      <c r="J493" s="10"/>
      <c r="K493" s="10"/>
      <c r="L493" s="10"/>
      <c r="N493" s="259"/>
      <c r="O493" s="259"/>
      <c r="P493" s="10"/>
    </row>
    <row r="494" spans="9:16" ht="12.75">
      <c r="I494" s="18"/>
      <c r="J494" s="10"/>
      <c r="K494" s="10"/>
      <c r="L494" s="10"/>
      <c r="N494" s="259"/>
      <c r="O494" s="259"/>
      <c r="P494" s="10"/>
    </row>
    <row r="495" spans="9:16" ht="12.75">
      <c r="I495" s="18"/>
      <c r="J495" s="10"/>
      <c r="K495" s="10"/>
      <c r="L495" s="10"/>
      <c r="N495" s="259"/>
      <c r="O495" s="259"/>
      <c r="P495" s="10"/>
    </row>
    <row r="496" spans="9:16" ht="12.75">
      <c r="I496" s="259"/>
      <c r="J496" s="10"/>
      <c r="K496" s="10"/>
      <c r="L496" s="10"/>
      <c r="N496" s="259"/>
      <c r="O496" s="259"/>
      <c r="P496" s="10"/>
    </row>
    <row r="497" spans="9:16" ht="409.5">
      <c r="I497" s="259"/>
      <c r="J497" s="10"/>
      <c r="K497" s="10"/>
      <c r="L497" s="10"/>
      <c r="N497" s="259"/>
      <c r="O497" s="259"/>
      <c r="P497" s="10"/>
    </row>
    <row r="498" spans="9:16" ht="409.5">
      <c r="I498" s="259"/>
      <c r="J498" s="10"/>
      <c r="K498" s="10"/>
      <c r="L498" s="10"/>
      <c r="N498" s="259"/>
      <c r="O498" s="259"/>
      <c r="P498" s="10"/>
    </row>
    <row r="499" spans="9:16" ht="409.5">
      <c r="I499" s="18"/>
      <c r="J499" s="18"/>
      <c r="K499" s="259"/>
      <c r="L499" s="259"/>
      <c r="N499" s="259"/>
      <c r="O499" s="259"/>
      <c r="P499" s="10"/>
    </row>
    <row r="500" spans="9:16" ht="409.5">
      <c r="I500" s="18"/>
      <c r="J500" s="18"/>
      <c r="K500" s="259"/>
      <c r="L500" s="259"/>
      <c r="N500" s="259"/>
      <c r="O500" s="259"/>
      <c r="P500" s="10"/>
    </row>
    <row r="501" spans="9:16" ht="409.5">
      <c r="I501" s="18"/>
      <c r="J501" s="10"/>
      <c r="K501" s="24"/>
      <c r="L501" s="24"/>
      <c r="N501" s="259"/>
      <c r="O501" s="259"/>
      <c r="P501" s="10"/>
    </row>
    <row r="502" spans="9:16" ht="409.5">
      <c r="I502" s="10"/>
      <c r="J502" s="10"/>
      <c r="K502" s="10"/>
      <c r="L502" s="10"/>
      <c r="N502" s="259"/>
      <c r="O502" s="259"/>
      <c r="P502" s="10"/>
    </row>
    <row r="503" spans="10:16" ht="409.5">
      <c r="J503" s="18"/>
      <c r="K503" s="18"/>
      <c r="L503" s="18"/>
      <c r="N503" s="259"/>
      <c r="O503" s="259"/>
      <c r="P503" s="10"/>
    </row>
    <row r="504" spans="10:16" ht="12.75">
      <c r="J504" s="1"/>
      <c r="K504" s="1"/>
      <c r="L504" s="1"/>
      <c r="N504" s="259"/>
      <c r="O504" s="259"/>
      <c r="P504" s="10"/>
    </row>
    <row r="505" spans="14:16" ht="12.75">
      <c r="N505" s="18"/>
      <c r="O505" s="18"/>
      <c r="P505" s="10"/>
    </row>
    <row r="506" spans="9:16" ht="12.75">
      <c r="I506" s="1"/>
      <c r="N506" s="10"/>
      <c r="O506" s="10"/>
      <c r="P506" s="10"/>
    </row>
    <row r="507" spans="9:16" ht="12.75">
      <c r="I507" s="10"/>
      <c r="N507" s="9"/>
      <c r="O507" s="9"/>
      <c r="P507" s="10"/>
    </row>
    <row r="508" spans="9:16" ht="12.75">
      <c r="I508" s="259"/>
      <c r="J508" s="1"/>
      <c r="K508" s="1"/>
      <c r="L508" s="1"/>
      <c r="N508" s="148"/>
      <c r="O508" s="9"/>
      <c r="P508" s="10"/>
    </row>
    <row r="509" spans="9:16" ht="12.75">
      <c r="I509" s="259"/>
      <c r="J509" s="1"/>
      <c r="K509" s="1"/>
      <c r="L509" s="1"/>
      <c r="N509" s="148"/>
      <c r="O509" s="9"/>
      <c r="P509" s="10"/>
    </row>
    <row r="510" spans="9:16" ht="12.75">
      <c r="I510" s="259"/>
      <c r="J510" s="148"/>
      <c r="K510" s="148"/>
      <c r="L510" s="148"/>
      <c r="N510" s="18"/>
      <c r="O510" s="18"/>
      <c r="P510" s="10"/>
    </row>
    <row r="511" spans="9:16" ht="12.75">
      <c r="I511" s="18"/>
      <c r="J511" s="9"/>
      <c r="K511" s="9"/>
      <c r="L511" s="9"/>
      <c r="N511" s="259"/>
      <c r="O511" s="259"/>
      <c r="P511" s="10"/>
    </row>
    <row r="512" spans="9:16" ht="12.75">
      <c r="I512" s="18"/>
      <c r="J512" s="9"/>
      <c r="K512" s="9"/>
      <c r="L512" s="9"/>
      <c r="N512" s="259"/>
      <c r="O512" s="259"/>
      <c r="P512" s="10"/>
    </row>
    <row r="513" spans="9:12" ht="12.75">
      <c r="I513" s="18"/>
      <c r="J513" s="18"/>
      <c r="K513" s="18"/>
      <c r="L513" s="18"/>
    </row>
    <row r="514" spans="9:12" ht="12.75">
      <c r="I514" s="1"/>
      <c r="J514" s="18"/>
      <c r="K514" s="18"/>
      <c r="L514" s="18"/>
    </row>
    <row r="515" spans="9:12" ht="12.75">
      <c r="I515" s="259"/>
      <c r="J515" s="18"/>
      <c r="K515" s="18"/>
      <c r="L515" s="18"/>
    </row>
    <row r="516" spans="9:12" ht="12.75">
      <c r="I516" s="259"/>
      <c r="J516" s="18"/>
      <c r="K516" s="18"/>
      <c r="L516" s="18"/>
    </row>
    <row r="517" spans="9:12" ht="12.75">
      <c r="I517" s="259"/>
      <c r="J517" s="18"/>
      <c r="K517" s="18"/>
      <c r="L517" s="18"/>
    </row>
    <row r="518" spans="9:12" ht="12.75">
      <c r="I518" s="9"/>
      <c r="J518" s="18"/>
      <c r="K518" s="259"/>
      <c r="L518" s="259"/>
    </row>
    <row r="519" spans="9:12" ht="12.75">
      <c r="I519" s="10"/>
      <c r="J519" s="18"/>
      <c r="K519" s="259"/>
      <c r="L519" s="259"/>
    </row>
    <row r="520" spans="9:12" ht="12.75">
      <c r="I520" s="259"/>
      <c r="J520" s="18"/>
      <c r="K520" s="24"/>
      <c r="L520" s="18"/>
    </row>
    <row r="521" spans="9:12" ht="12.75">
      <c r="I521" s="10"/>
      <c r="J521" s="18"/>
      <c r="K521" s="18"/>
      <c r="L521" s="18"/>
    </row>
    <row r="522" spans="9:12" ht="12.75">
      <c r="I522" s="10"/>
      <c r="J522" s="18"/>
      <c r="K522" s="18"/>
      <c r="L522" s="18"/>
    </row>
    <row r="523" ht="12.75">
      <c r="I523" s="10"/>
    </row>
    <row r="524" ht="12.75">
      <c r="I524" s="10"/>
    </row>
    <row r="525" ht="12.75">
      <c r="I525" s="18"/>
    </row>
    <row r="528" ht="12.75">
      <c r="I528" s="18"/>
    </row>
    <row r="529" spans="9:12" ht="12.75">
      <c r="I529" s="259"/>
      <c r="J529" s="1"/>
      <c r="K529" s="1"/>
      <c r="L529" s="1"/>
    </row>
    <row r="530" spans="9:12" ht="12.75">
      <c r="I530" s="259"/>
      <c r="J530" s="148"/>
      <c r="K530" s="148"/>
      <c r="L530" s="148"/>
    </row>
    <row r="531" spans="9:12" ht="12.75">
      <c r="I531" s="259"/>
      <c r="J531" s="9"/>
      <c r="K531" s="9"/>
      <c r="L531" s="9"/>
    </row>
    <row r="532" spans="9:12" ht="12.75">
      <c r="I532" s="10"/>
      <c r="J532" s="9"/>
      <c r="K532" s="9"/>
      <c r="L532" s="9"/>
    </row>
    <row r="533" spans="9:12" ht="12.75">
      <c r="I533" s="18"/>
      <c r="J533" s="18"/>
      <c r="K533" s="18"/>
      <c r="L533" s="18"/>
    </row>
    <row r="534" spans="9:12" ht="12.75">
      <c r="I534" s="259"/>
      <c r="J534" s="18"/>
      <c r="K534" s="18"/>
      <c r="L534" s="18"/>
    </row>
    <row r="535" spans="9:12" ht="12.75">
      <c r="I535" s="18"/>
      <c r="J535" s="18"/>
      <c r="K535" s="18"/>
      <c r="L535" s="18"/>
    </row>
    <row r="536" spans="9:12" ht="12.75">
      <c r="I536" s="18"/>
      <c r="J536" s="18"/>
      <c r="K536" s="18"/>
      <c r="L536" s="18"/>
    </row>
    <row r="537" spans="9:12" ht="12.75">
      <c r="I537" s="10"/>
      <c r="J537" s="18"/>
      <c r="K537" s="18"/>
      <c r="L537" s="18"/>
    </row>
    <row r="538" spans="9:12" ht="12.75">
      <c r="I538" s="18"/>
      <c r="J538" s="18"/>
      <c r="K538" s="18"/>
      <c r="L538" s="18"/>
    </row>
    <row r="539" spans="9:16" ht="12.75">
      <c r="I539" s="18"/>
      <c r="J539" s="18"/>
      <c r="K539" s="259"/>
      <c r="L539" s="259"/>
      <c r="N539" s="259"/>
      <c r="O539" s="259"/>
      <c r="P539" s="10"/>
    </row>
    <row r="540" spans="10:16" ht="12.75">
      <c r="J540" s="18"/>
      <c r="K540" s="259"/>
      <c r="L540" s="259"/>
      <c r="N540" s="18"/>
      <c r="O540" s="18"/>
      <c r="P540" s="10"/>
    </row>
    <row r="541" spans="5:16" ht="12.75">
      <c r="E541" s="2"/>
      <c r="F541" s="34"/>
      <c r="G541" s="34"/>
      <c r="H541" s="31"/>
      <c r="I541" s="31"/>
      <c r="J541" s="31"/>
      <c r="K541" s="259"/>
      <c r="L541" s="259"/>
      <c r="N541" s="18"/>
      <c r="O541" s="18"/>
      <c r="P541" s="10"/>
    </row>
    <row r="542" spans="9:16" ht="12.75">
      <c r="I542" s="18"/>
      <c r="J542" s="18"/>
      <c r="K542" s="18"/>
      <c r="L542" s="18"/>
      <c r="N542" s="259"/>
      <c r="O542" s="259"/>
      <c r="P542" s="10"/>
    </row>
    <row r="543" spans="9:16" ht="12.75">
      <c r="I543" s="259"/>
      <c r="J543" s="18"/>
      <c r="K543" s="18"/>
      <c r="L543" s="18"/>
      <c r="N543" s="259"/>
      <c r="O543" s="259"/>
      <c r="P543" s="10"/>
    </row>
    <row r="544" spans="9:16" ht="12.75">
      <c r="I544" s="259"/>
      <c r="J544" s="18"/>
      <c r="K544" s="18"/>
      <c r="L544" s="18"/>
      <c r="N544" s="259"/>
      <c r="O544" s="259"/>
      <c r="P544" s="10"/>
    </row>
    <row r="545" spans="9:16" ht="12.75">
      <c r="I545" s="259"/>
      <c r="N545" s="259"/>
      <c r="O545" s="259"/>
      <c r="P545" s="10"/>
    </row>
    <row r="546" spans="9:16" ht="12.75">
      <c r="I546" s="10"/>
      <c r="N546" s="259"/>
      <c r="O546" s="259"/>
      <c r="P546" s="10"/>
    </row>
    <row r="547" spans="9:16" ht="12.75">
      <c r="I547" s="18"/>
      <c r="J547" s="1"/>
      <c r="K547" s="1"/>
      <c r="L547" s="1"/>
      <c r="N547" s="10"/>
      <c r="O547" s="10"/>
      <c r="P547" s="10"/>
    </row>
    <row r="548" spans="9:16" ht="12.75">
      <c r="I548" s="259"/>
      <c r="J548" s="148"/>
      <c r="K548" s="148"/>
      <c r="L548" s="148"/>
      <c r="N548" s="9"/>
      <c r="O548" s="9"/>
      <c r="P548" s="10"/>
    </row>
    <row r="549" spans="9:16" ht="12.75">
      <c r="I549" s="18"/>
      <c r="J549" s="9"/>
      <c r="K549" s="9"/>
      <c r="L549" s="9"/>
      <c r="N549" s="148"/>
      <c r="O549" s="9"/>
      <c r="P549" s="10"/>
    </row>
    <row r="550" spans="9:16" ht="12.75">
      <c r="I550" s="18"/>
      <c r="J550" s="9"/>
      <c r="K550" s="9"/>
      <c r="L550" s="9"/>
      <c r="N550" s="10"/>
      <c r="O550" s="10"/>
      <c r="P550" s="10"/>
    </row>
    <row r="551" spans="9:16" ht="12.75">
      <c r="I551" s="10"/>
      <c r="J551" s="10"/>
      <c r="K551" s="10"/>
      <c r="L551" s="10"/>
      <c r="N551" s="9"/>
      <c r="O551" s="9"/>
      <c r="P551" s="10"/>
    </row>
    <row r="552" spans="9:16" ht="12.75">
      <c r="I552" s="18"/>
      <c r="J552" s="10"/>
      <c r="K552" s="10"/>
      <c r="L552" s="10"/>
      <c r="N552" s="9"/>
      <c r="O552" s="9"/>
      <c r="P552" s="10"/>
    </row>
    <row r="553" spans="9:16" ht="12.75">
      <c r="I553" s="18"/>
      <c r="J553" s="10"/>
      <c r="K553" s="10"/>
      <c r="L553" s="10"/>
      <c r="N553" s="148"/>
      <c r="O553" s="9"/>
      <c r="P553" s="10"/>
    </row>
    <row r="554" spans="9:16" ht="12.75">
      <c r="I554" s="18"/>
      <c r="J554" s="18"/>
      <c r="K554" s="259"/>
      <c r="L554" s="259"/>
      <c r="N554" s="148"/>
      <c r="O554" s="9"/>
      <c r="P554" s="10"/>
    </row>
    <row r="555" spans="10:16" ht="12.75">
      <c r="J555" s="18"/>
      <c r="K555" s="259"/>
      <c r="L555" s="259"/>
      <c r="N555" s="148"/>
      <c r="O555" s="9"/>
      <c r="P555" s="10"/>
    </row>
    <row r="556" spans="10:16" ht="12.75">
      <c r="J556" s="10"/>
      <c r="K556" s="24"/>
      <c r="L556" s="24"/>
      <c r="N556" s="148"/>
      <c r="O556" s="9"/>
      <c r="P556" s="10"/>
    </row>
    <row r="557" spans="10:16" ht="12.75">
      <c r="J557" s="10"/>
      <c r="K557" s="10"/>
      <c r="L557" s="10"/>
      <c r="N557" s="148"/>
      <c r="O557" s="9"/>
      <c r="P557" s="10"/>
    </row>
    <row r="558" spans="10:16" ht="12.75">
      <c r="J558" s="18"/>
      <c r="K558" s="18"/>
      <c r="L558" s="18"/>
      <c r="N558" s="148"/>
      <c r="O558" s="9"/>
      <c r="P558" s="10"/>
    </row>
    <row r="559" spans="14:16" ht="12.75">
      <c r="N559" s="148"/>
      <c r="O559" s="9"/>
      <c r="P559" s="10"/>
    </row>
    <row r="560" spans="14:16" ht="12.75">
      <c r="N560" s="148"/>
      <c r="O560" s="9"/>
      <c r="P560" s="10"/>
    </row>
    <row r="561" spans="14:16" ht="12.75">
      <c r="N561" s="148"/>
      <c r="O561" s="9"/>
      <c r="P561" s="10"/>
    </row>
    <row r="562" spans="14:16" ht="12.75">
      <c r="N562" s="148"/>
      <c r="O562" s="9"/>
      <c r="P562" s="10"/>
    </row>
    <row r="563" spans="14:16" ht="12.75">
      <c r="N563" s="9"/>
      <c r="O563" s="9"/>
      <c r="P563" s="10"/>
    </row>
    <row r="564" spans="14:15" ht="12.75">
      <c r="N564" s="259"/>
      <c r="O564" s="259"/>
    </row>
    <row r="565" spans="14:16" ht="12.75">
      <c r="N565" s="259"/>
      <c r="O565" s="259"/>
      <c r="P565" s="10"/>
    </row>
    <row r="566" spans="14:16" ht="12.75">
      <c r="N566" s="259"/>
      <c r="O566" s="259"/>
      <c r="P566" s="10"/>
    </row>
    <row r="567" spans="14:16" ht="12.75">
      <c r="N567" s="259"/>
      <c r="O567" s="259"/>
      <c r="P567" s="10"/>
    </row>
    <row r="568" spans="14:16" ht="12.75">
      <c r="N568" s="259"/>
      <c r="O568" s="259"/>
      <c r="P568" s="10"/>
    </row>
    <row r="569" spans="10:16" ht="12.75">
      <c r="J569" s="1"/>
      <c r="K569" s="1"/>
      <c r="L569" s="1"/>
      <c r="N569" s="18"/>
      <c r="O569" s="18"/>
      <c r="P569" s="10"/>
    </row>
    <row r="570" spans="10:16" ht="12.75">
      <c r="J570" s="148"/>
      <c r="K570" s="148"/>
      <c r="L570" s="148"/>
      <c r="N570" s="18"/>
      <c r="O570" s="18"/>
      <c r="P570" s="10"/>
    </row>
    <row r="571" spans="10:16" ht="12.75">
      <c r="J571" s="9"/>
      <c r="K571" s="9"/>
      <c r="L571" s="9"/>
      <c r="N571" s="10"/>
      <c r="O571" s="10"/>
      <c r="P571" s="10"/>
    </row>
    <row r="572" spans="10:16" ht="12.75">
      <c r="J572" s="9"/>
      <c r="K572" s="9"/>
      <c r="L572" s="9"/>
      <c r="N572" s="9"/>
      <c r="O572" s="9"/>
      <c r="P572" s="10"/>
    </row>
    <row r="573" spans="10:16" ht="12.75">
      <c r="J573" s="10"/>
      <c r="K573" s="10"/>
      <c r="L573" s="10"/>
      <c r="N573" s="148"/>
      <c r="O573" s="9"/>
      <c r="P573" s="10"/>
    </row>
    <row r="574" spans="10:16" ht="12.75">
      <c r="J574" s="10"/>
      <c r="K574" s="10"/>
      <c r="L574" s="10"/>
      <c r="N574" s="148"/>
      <c r="O574" s="9"/>
      <c r="P574" s="10"/>
    </row>
    <row r="575" spans="10:16" ht="12.75">
      <c r="J575" s="10"/>
      <c r="K575" s="10"/>
      <c r="L575" s="10"/>
      <c r="N575" s="148"/>
      <c r="O575" s="9"/>
      <c r="P575" s="10"/>
    </row>
    <row r="576" spans="6:16" ht="12.75">
      <c r="F576" s="1"/>
      <c r="G576" s="1"/>
      <c r="H576" s="1"/>
      <c r="J576" s="10"/>
      <c r="K576" s="24"/>
      <c r="L576" s="24"/>
      <c r="N576" s="148"/>
      <c r="O576" s="9"/>
      <c r="P576" s="10"/>
    </row>
    <row r="577" spans="6:16" ht="12.75">
      <c r="F577" s="1"/>
      <c r="G577" s="1"/>
      <c r="H577" s="1"/>
      <c r="J577" s="18"/>
      <c r="K577" s="259"/>
      <c r="L577" s="259"/>
      <c r="N577" s="148"/>
      <c r="O577" s="9"/>
      <c r="P577" s="10"/>
    </row>
    <row r="578" spans="6:16" ht="12.75">
      <c r="F578" s="1"/>
      <c r="G578" s="1"/>
      <c r="H578" s="1"/>
      <c r="J578" s="10"/>
      <c r="K578" s="24"/>
      <c r="L578" s="24"/>
      <c r="N578" s="148"/>
      <c r="O578" s="9"/>
      <c r="P578" s="10"/>
    </row>
    <row r="579" spans="9:16" ht="12.75">
      <c r="I579" s="1"/>
      <c r="J579" s="10"/>
      <c r="K579" s="10"/>
      <c r="L579" s="10"/>
      <c r="N579" s="148"/>
      <c r="O579" s="9"/>
      <c r="P579" s="10"/>
    </row>
    <row r="580" spans="9:16" ht="12.75">
      <c r="I580" s="259"/>
      <c r="J580" s="18"/>
      <c r="K580" s="18"/>
      <c r="L580" s="18"/>
      <c r="N580" s="18"/>
      <c r="O580" s="18"/>
      <c r="P580" s="10"/>
    </row>
    <row r="581" spans="9:16" ht="12.75">
      <c r="I581" s="259"/>
      <c r="N581" s="18"/>
      <c r="O581" s="18"/>
      <c r="P581" s="10"/>
    </row>
    <row r="582" spans="9:16" ht="12.75">
      <c r="I582" s="259"/>
      <c r="J582" s="1"/>
      <c r="K582" s="1"/>
      <c r="L582" s="1"/>
      <c r="N582" s="18"/>
      <c r="O582" s="18"/>
      <c r="P582" s="10"/>
    </row>
    <row r="583" spans="9:16" ht="12.75">
      <c r="I583" s="18"/>
      <c r="J583" s="1"/>
      <c r="K583" s="1"/>
      <c r="L583" s="1"/>
      <c r="N583" s="10"/>
      <c r="O583" s="10"/>
      <c r="P583" s="10"/>
    </row>
    <row r="584" spans="9:16" ht="12.75">
      <c r="I584" s="18"/>
      <c r="J584" s="148"/>
      <c r="K584" s="148"/>
      <c r="L584" s="148"/>
      <c r="N584" s="9"/>
      <c r="O584" s="9"/>
      <c r="P584" s="10"/>
    </row>
    <row r="585" spans="9:16" ht="12.75">
      <c r="I585" s="18"/>
      <c r="J585" s="9"/>
      <c r="K585" s="9"/>
      <c r="L585" s="9"/>
      <c r="N585" s="9"/>
      <c r="O585" s="9"/>
      <c r="P585" s="10"/>
    </row>
    <row r="586" spans="9:16" ht="12.75">
      <c r="I586" s="18"/>
      <c r="J586" s="9"/>
      <c r="K586" s="9"/>
      <c r="L586" s="9"/>
      <c r="N586" s="9"/>
      <c r="O586" s="9"/>
      <c r="P586" s="10"/>
    </row>
    <row r="587" spans="9:16" ht="12.75">
      <c r="I587" s="18"/>
      <c r="J587" s="10"/>
      <c r="K587" s="10"/>
      <c r="L587" s="10"/>
      <c r="N587" s="9"/>
      <c r="O587" s="9"/>
      <c r="P587" s="10"/>
    </row>
    <row r="588" spans="9:16" ht="12.75">
      <c r="I588" s="18"/>
      <c r="J588" s="10"/>
      <c r="K588" s="10"/>
      <c r="L588" s="10"/>
      <c r="N588" s="9"/>
      <c r="O588" s="9"/>
      <c r="P588" s="10"/>
    </row>
    <row r="589" spans="9:16" ht="12.75">
      <c r="I589" s="18"/>
      <c r="J589" s="10"/>
      <c r="K589" s="10"/>
      <c r="L589" s="10"/>
      <c r="N589" s="9"/>
      <c r="O589" s="9"/>
      <c r="P589" s="10"/>
    </row>
    <row r="590" spans="9:16" ht="12.75">
      <c r="I590" s="18"/>
      <c r="J590" s="10"/>
      <c r="K590" s="24"/>
      <c r="L590" s="24"/>
      <c r="N590" s="10"/>
      <c r="O590" s="10"/>
      <c r="P590" s="10"/>
    </row>
    <row r="591" spans="9:16" ht="12.75">
      <c r="I591" s="18"/>
      <c r="J591" s="18"/>
      <c r="K591" s="259"/>
      <c r="L591" s="259"/>
      <c r="N591" s="259"/>
      <c r="O591" s="259"/>
      <c r="P591" s="10"/>
    </row>
    <row r="592" spans="9:16" ht="12.75">
      <c r="I592" s="259"/>
      <c r="J592" s="18"/>
      <c r="K592" s="259"/>
      <c r="L592" s="259"/>
      <c r="N592" s="9"/>
      <c r="O592" s="9"/>
      <c r="P592" s="10"/>
    </row>
    <row r="593" spans="9:16" ht="12.75">
      <c r="I593" s="259"/>
      <c r="J593" s="18"/>
      <c r="K593" s="18"/>
      <c r="L593" s="18"/>
      <c r="N593" s="9"/>
      <c r="O593" s="9"/>
      <c r="P593" s="10"/>
    </row>
    <row r="594" spans="9:16" ht="12.75">
      <c r="I594" s="259"/>
      <c r="J594" s="18"/>
      <c r="K594" s="18"/>
      <c r="L594" s="18"/>
      <c r="N594" s="9"/>
      <c r="O594" s="9"/>
      <c r="P594" s="10"/>
    </row>
    <row r="595" spans="9:16" ht="12.75">
      <c r="I595" s="259"/>
      <c r="J595" s="1"/>
      <c r="K595" s="1"/>
      <c r="L595" s="1"/>
      <c r="N595" s="9"/>
      <c r="O595" s="9"/>
      <c r="P595" s="10"/>
    </row>
    <row r="596" spans="9:16" ht="12.75">
      <c r="I596" s="259"/>
      <c r="N596" s="9"/>
      <c r="O596" s="9"/>
      <c r="P596" s="10"/>
    </row>
    <row r="597" spans="9:16" ht="12.75">
      <c r="I597" s="259"/>
      <c r="N597" s="9"/>
      <c r="O597" s="9"/>
      <c r="P597" s="10"/>
    </row>
    <row r="598" spans="9:16" ht="12.75">
      <c r="I598" s="1"/>
      <c r="N598" s="9"/>
      <c r="O598" s="9"/>
      <c r="P598" s="10"/>
    </row>
    <row r="599" spans="9:16" ht="12.75">
      <c r="I599" s="1"/>
      <c r="N599" s="9"/>
      <c r="O599" s="9"/>
      <c r="P599" s="10"/>
    </row>
    <row r="600" spans="14:16" ht="12.75">
      <c r="N600" s="9"/>
      <c r="O600" s="9"/>
      <c r="P600" s="10"/>
    </row>
    <row r="601" spans="14:16" ht="12.75">
      <c r="N601" s="9"/>
      <c r="O601" s="9"/>
      <c r="P601" s="10"/>
    </row>
    <row r="602" spans="14:16" ht="12.75">
      <c r="N602" s="9"/>
      <c r="O602" s="9"/>
      <c r="P602" s="10"/>
    </row>
    <row r="603" spans="14:16" ht="12.75">
      <c r="N603" s="9"/>
      <c r="O603" s="9"/>
      <c r="P603" s="10"/>
    </row>
    <row r="604" spans="14:16" ht="12.75">
      <c r="N604" s="9"/>
      <c r="O604" s="9"/>
      <c r="P604" s="10"/>
    </row>
    <row r="605" spans="14:16" ht="12.75">
      <c r="N605" s="9"/>
      <c r="O605" s="9"/>
      <c r="P605" s="10"/>
    </row>
    <row r="606" spans="14:16" ht="12.75">
      <c r="N606" s="9"/>
      <c r="O606" s="9"/>
      <c r="P606" s="10"/>
    </row>
    <row r="607" spans="14:16" ht="12.75">
      <c r="N607" s="9"/>
      <c r="O607" s="9"/>
      <c r="P607" s="10"/>
    </row>
    <row r="608" spans="14:16" ht="12.75">
      <c r="N608" s="9"/>
      <c r="O608" s="9"/>
      <c r="P608" s="10"/>
    </row>
    <row r="609" spans="14:16" ht="12.75">
      <c r="N609" s="9"/>
      <c r="O609" s="9"/>
      <c r="P609" s="10"/>
    </row>
    <row r="610" spans="10:16" ht="12.75">
      <c r="J610" s="1"/>
      <c r="K610" s="1"/>
      <c r="L610" s="1"/>
      <c r="N610" s="9"/>
      <c r="O610" s="9"/>
      <c r="P610" s="10"/>
    </row>
    <row r="611" spans="10:16" ht="12.75">
      <c r="J611" s="148"/>
      <c r="K611" s="148"/>
      <c r="L611" s="148"/>
      <c r="N611" s="9"/>
      <c r="O611" s="9"/>
      <c r="P611" s="10"/>
    </row>
    <row r="612" spans="10:16" ht="12.75">
      <c r="J612" s="9"/>
      <c r="K612" s="9"/>
      <c r="L612" s="9"/>
      <c r="N612" s="9"/>
      <c r="O612" s="9"/>
      <c r="P612" s="10"/>
    </row>
    <row r="613" spans="10:16" ht="12.75">
      <c r="J613" s="9"/>
      <c r="K613" s="9"/>
      <c r="L613" s="9"/>
      <c r="N613" s="9"/>
      <c r="O613" s="9"/>
      <c r="P613" s="10"/>
    </row>
    <row r="614" spans="10:16" ht="12.75">
      <c r="J614" s="18"/>
      <c r="K614" s="18"/>
      <c r="L614" s="18"/>
      <c r="N614" s="9"/>
      <c r="O614" s="9"/>
      <c r="P614" s="10"/>
    </row>
    <row r="615" spans="10:16" ht="12.75">
      <c r="J615" s="18"/>
      <c r="K615" s="18"/>
      <c r="L615" s="18"/>
      <c r="N615" s="9"/>
      <c r="O615" s="9"/>
      <c r="P615" s="10"/>
    </row>
    <row r="616" spans="10:16" ht="12.75">
      <c r="J616" s="18"/>
      <c r="K616" s="18"/>
      <c r="L616" s="18"/>
      <c r="N616" s="9"/>
      <c r="O616" s="9"/>
      <c r="P616" s="10"/>
    </row>
    <row r="617" spans="10:16" ht="12.75">
      <c r="J617" s="18"/>
      <c r="K617" s="18"/>
      <c r="L617" s="18"/>
      <c r="N617" s="9"/>
      <c r="O617" s="9"/>
      <c r="P617" s="10"/>
    </row>
    <row r="618" spans="10:16" ht="12.75">
      <c r="J618" s="18"/>
      <c r="K618" s="18"/>
      <c r="L618" s="18"/>
      <c r="N618" s="9"/>
      <c r="O618" s="9"/>
      <c r="P618" s="10"/>
    </row>
    <row r="619" spans="10:16" ht="12.75">
      <c r="J619" s="18"/>
      <c r="K619" s="18"/>
      <c r="L619" s="18"/>
      <c r="N619" s="9"/>
      <c r="O619" s="9"/>
      <c r="P619" s="10"/>
    </row>
    <row r="620" spans="10:16" ht="12.75">
      <c r="J620" s="18"/>
      <c r="K620" s="18"/>
      <c r="L620" s="18"/>
      <c r="N620" s="9"/>
      <c r="O620" s="9"/>
      <c r="P620" s="10"/>
    </row>
    <row r="621" spans="10:16" ht="12.75">
      <c r="J621" s="18"/>
      <c r="K621" s="18"/>
      <c r="L621" s="18"/>
      <c r="N621" s="9"/>
      <c r="O621" s="9"/>
      <c r="P621" s="10"/>
    </row>
    <row r="622" spans="10:16" ht="12.75">
      <c r="J622" s="18"/>
      <c r="K622" s="18"/>
      <c r="L622" s="18"/>
      <c r="N622" s="9"/>
      <c r="O622" s="9"/>
      <c r="P622" s="10"/>
    </row>
    <row r="623" spans="10:16" ht="12.75">
      <c r="J623" s="18"/>
      <c r="K623" s="18"/>
      <c r="L623" s="18"/>
      <c r="N623" s="9"/>
      <c r="O623" s="9"/>
      <c r="P623" s="10"/>
    </row>
    <row r="624" spans="10:16" ht="12.75">
      <c r="J624" s="18"/>
      <c r="K624" s="259"/>
      <c r="L624" s="259"/>
      <c r="N624" s="9"/>
      <c r="O624" s="9"/>
      <c r="P624" s="10"/>
    </row>
    <row r="625" spans="10:16" ht="12.75">
      <c r="J625" s="18"/>
      <c r="K625" s="259"/>
      <c r="L625" s="259"/>
      <c r="N625" s="9"/>
      <c r="O625" s="9"/>
      <c r="P625" s="10"/>
    </row>
    <row r="626" spans="10:16" ht="12.75">
      <c r="J626" s="18"/>
      <c r="K626" s="24"/>
      <c r="L626" s="18"/>
      <c r="N626" s="9"/>
      <c r="O626" s="9"/>
      <c r="P626" s="10"/>
    </row>
    <row r="627" spans="10:16" ht="12.75">
      <c r="J627" s="18"/>
      <c r="K627" s="18"/>
      <c r="L627" s="18"/>
      <c r="N627" s="9"/>
      <c r="O627" s="9"/>
      <c r="P627" s="10"/>
    </row>
    <row r="628" spans="10:16" ht="12.75">
      <c r="J628" s="18"/>
      <c r="K628" s="18"/>
      <c r="L628" s="18"/>
      <c r="N628" s="9"/>
      <c r="O628" s="9"/>
      <c r="P628" s="10"/>
    </row>
    <row r="629" spans="10:16" ht="12.75">
      <c r="J629" s="1"/>
      <c r="K629" s="1"/>
      <c r="L629" s="1"/>
      <c r="N629" s="9"/>
      <c r="O629" s="9"/>
      <c r="P629" s="10"/>
    </row>
    <row r="630" spans="10:16" ht="12.75">
      <c r="J630" s="1"/>
      <c r="K630" s="1"/>
      <c r="L630" s="1"/>
      <c r="N630" s="9"/>
      <c r="O630" s="9"/>
      <c r="P630" s="10"/>
    </row>
    <row r="631" spans="9:16" ht="12.75">
      <c r="I631" s="1"/>
      <c r="J631" s="1"/>
      <c r="K631" s="1"/>
      <c r="L631" s="1"/>
      <c r="N631" s="9"/>
      <c r="O631" s="9"/>
      <c r="P631" s="10"/>
    </row>
    <row r="632" spans="9:16" ht="12.75">
      <c r="I632" s="9"/>
      <c r="J632" s="1"/>
      <c r="K632" s="1"/>
      <c r="L632" s="1"/>
      <c r="N632" s="9"/>
      <c r="O632" s="9"/>
      <c r="P632" s="10"/>
    </row>
    <row r="633" spans="9:16" ht="12.75">
      <c r="I633" s="259"/>
      <c r="J633" s="148"/>
      <c r="K633" s="148"/>
      <c r="L633" s="148"/>
      <c r="N633" s="9"/>
      <c r="O633" s="9"/>
      <c r="P633" s="10"/>
    </row>
    <row r="634" spans="9:16" ht="12.75">
      <c r="I634" s="259"/>
      <c r="J634" s="9"/>
      <c r="K634" s="9"/>
      <c r="L634" s="9"/>
      <c r="N634" s="9"/>
      <c r="O634" s="9"/>
      <c r="P634" s="10"/>
    </row>
    <row r="635" spans="9:16" ht="12.75">
      <c r="I635" s="259"/>
      <c r="J635" s="9"/>
      <c r="K635" s="9"/>
      <c r="L635" s="9"/>
      <c r="N635" s="9"/>
      <c r="O635" s="9"/>
      <c r="P635" s="10"/>
    </row>
    <row r="636" spans="9:16" ht="12.75">
      <c r="I636" s="18"/>
      <c r="J636" s="10"/>
      <c r="K636" s="10"/>
      <c r="L636" s="10"/>
      <c r="N636" s="9"/>
      <c r="O636" s="9"/>
      <c r="P636" s="10"/>
    </row>
    <row r="637" spans="9:16" ht="12.75">
      <c r="I637" s="18"/>
      <c r="J637" s="10"/>
      <c r="K637" s="10"/>
      <c r="L637" s="10"/>
      <c r="N637" s="9"/>
      <c r="O637" s="9"/>
      <c r="P637" s="10"/>
    </row>
    <row r="638" spans="9:16" ht="12.75">
      <c r="I638" s="18"/>
      <c r="J638" s="10"/>
      <c r="K638" s="10"/>
      <c r="L638" s="10"/>
      <c r="N638" s="9"/>
      <c r="O638" s="9"/>
      <c r="P638" s="10"/>
    </row>
    <row r="639" spans="9:16" ht="12.75">
      <c r="I639" s="259"/>
      <c r="J639" s="10"/>
      <c r="K639" s="10"/>
      <c r="L639" s="10"/>
      <c r="N639" s="10"/>
      <c r="O639" s="10"/>
      <c r="P639" s="10"/>
    </row>
    <row r="640" spans="9:16" ht="12.75">
      <c r="I640" s="18"/>
      <c r="J640" s="18"/>
      <c r="K640" s="259"/>
      <c r="L640" s="259"/>
      <c r="N640" s="9"/>
      <c r="O640" s="9"/>
      <c r="P640" s="10"/>
    </row>
    <row r="641" spans="9:16" ht="12.75">
      <c r="I641" s="18"/>
      <c r="J641" s="18"/>
      <c r="K641" s="259"/>
      <c r="L641" s="259"/>
      <c r="N641" s="148"/>
      <c r="O641" s="9"/>
      <c r="P641" s="10"/>
    </row>
    <row r="642" spans="9:16" ht="12.75">
      <c r="I642" s="18"/>
      <c r="J642" s="18"/>
      <c r="K642" s="24"/>
      <c r="L642" s="24"/>
      <c r="N642" s="18"/>
      <c r="O642" s="18"/>
      <c r="P642" s="10"/>
    </row>
    <row r="643" spans="9:16" ht="12.75">
      <c r="I643" s="18"/>
      <c r="J643" s="18"/>
      <c r="K643" s="10"/>
      <c r="L643" s="10"/>
      <c r="N643" s="18"/>
      <c r="O643" s="18"/>
      <c r="P643" s="10"/>
    </row>
    <row r="644" spans="9:16" ht="12.75">
      <c r="I644" s="18"/>
      <c r="J644" s="18"/>
      <c r="K644" s="18"/>
      <c r="L644" s="18"/>
      <c r="N644" s="18"/>
      <c r="O644" s="18"/>
      <c r="P644" s="10"/>
    </row>
    <row r="645" spans="9:16" ht="12.75">
      <c r="I645" s="1"/>
      <c r="J645" s="1"/>
      <c r="K645" s="1"/>
      <c r="L645" s="1"/>
      <c r="N645" s="18"/>
      <c r="O645" s="18"/>
      <c r="P645" s="10"/>
    </row>
    <row r="646" spans="9:16" ht="12.75">
      <c r="I646" s="18"/>
      <c r="J646" s="1"/>
      <c r="K646" s="1"/>
      <c r="L646" s="1"/>
      <c r="N646" s="18"/>
      <c r="O646" s="18"/>
      <c r="P646" s="10"/>
    </row>
    <row r="647" spans="6:16" ht="12.75">
      <c r="F647" s="1"/>
      <c r="G647" s="1"/>
      <c r="H647" s="1"/>
      <c r="N647" s="18"/>
      <c r="O647" s="18"/>
      <c r="P647" s="10"/>
    </row>
    <row r="648" spans="14:16" ht="12.75">
      <c r="N648" s="18"/>
      <c r="O648" s="18"/>
      <c r="P648" s="10"/>
    </row>
    <row r="649" spans="14:16" ht="12.75">
      <c r="N649" s="18"/>
      <c r="O649" s="18"/>
      <c r="P649" s="10"/>
    </row>
    <row r="650" spans="14:16" ht="12.75">
      <c r="N650" s="18"/>
      <c r="O650" s="18"/>
      <c r="P650" s="10"/>
    </row>
    <row r="651" spans="14:16" ht="12.75">
      <c r="N651" s="18"/>
      <c r="O651" s="18"/>
      <c r="P651" s="10"/>
    </row>
    <row r="652" spans="9:16" ht="12.75">
      <c r="I652" s="1"/>
      <c r="J652" s="1"/>
      <c r="K652" s="1"/>
      <c r="L652" s="1"/>
      <c r="N652" s="18"/>
      <c r="O652" s="18"/>
      <c r="P652" s="10"/>
    </row>
    <row r="653" spans="9:16" ht="12.75">
      <c r="I653" s="259"/>
      <c r="J653" s="148"/>
      <c r="K653" s="148"/>
      <c r="L653" s="148"/>
      <c r="N653" s="18"/>
      <c r="O653" s="18"/>
      <c r="P653" s="10"/>
    </row>
    <row r="654" spans="9:16" ht="12.75">
      <c r="I654" s="259"/>
      <c r="J654" s="9"/>
      <c r="K654" s="9"/>
      <c r="L654" s="9"/>
      <c r="N654" s="18"/>
      <c r="O654" s="18"/>
      <c r="P654" s="10"/>
    </row>
    <row r="655" spans="9:16" ht="12.75">
      <c r="I655" s="259"/>
      <c r="J655" s="9"/>
      <c r="K655" s="9"/>
      <c r="L655" s="9"/>
      <c r="N655" s="18"/>
      <c r="O655" s="18"/>
      <c r="P655" s="10"/>
    </row>
    <row r="656" spans="9:16" ht="12.75">
      <c r="I656" s="18"/>
      <c r="J656" s="18"/>
      <c r="K656" s="18"/>
      <c r="L656" s="10"/>
      <c r="N656" s="18"/>
      <c r="O656" s="18"/>
      <c r="P656" s="10"/>
    </row>
    <row r="657" spans="9:16" ht="12.75">
      <c r="I657" s="18"/>
      <c r="J657" s="18"/>
      <c r="K657" s="18"/>
      <c r="L657" s="10"/>
      <c r="N657" s="18"/>
      <c r="O657" s="18"/>
      <c r="P657" s="10"/>
    </row>
    <row r="658" spans="9:16" ht="12.75">
      <c r="I658" s="18"/>
      <c r="J658" s="18"/>
      <c r="K658" s="18"/>
      <c r="L658" s="10"/>
      <c r="N658" s="18"/>
      <c r="O658" s="18"/>
      <c r="P658" s="10"/>
    </row>
    <row r="659" spans="9:16" ht="12.75">
      <c r="I659" s="259"/>
      <c r="J659" s="18"/>
      <c r="K659" s="18"/>
      <c r="L659" s="10"/>
      <c r="N659" s="18"/>
      <c r="O659" s="18"/>
      <c r="P659" s="10"/>
    </row>
    <row r="660" spans="9:16" ht="12.75">
      <c r="I660" s="18"/>
      <c r="J660" s="18"/>
      <c r="K660" s="259"/>
      <c r="L660" s="259"/>
      <c r="N660" s="18"/>
      <c r="O660" s="18"/>
      <c r="P660" s="10"/>
    </row>
    <row r="661" spans="9:16" ht="12.75">
      <c r="I661" s="18"/>
      <c r="J661" s="18"/>
      <c r="K661" s="259"/>
      <c r="L661" s="259"/>
      <c r="N661" s="18"/>
      <c r="O661" s="18"/>
      <c r="P661" s="10"/>
    </row>
    <row r="662" spans="9:16" ht="12.75">
      <c r="I662" s="18"/>
      <c r="J662" s="18"/>
      <c r="K662" s="24"/>
      <c r="L662" s="24"/>
      <c r="N662" s="18"/>
      <c r="O662" s="18"/>
      <c r="P662" s="10"/>
    </row>
    <row r="663" spans="9:16" ht="12.75">
      <c r="I663" s="18"/>
      <c r="J663" s="18"/>
      <c r="K663" s="18"/>
      <c r="L663" s="10"/>
      <c r="N663" s="18"/>
      <c r="O663" s="18"/>
      <c r="P663" s="10"/>
    </row>
    <row r="664" spans="9:16" ht="12.75">
      <c r="I664" s="18"/>
      <c r="J664" s="18"/>
      <c r="K664" s="18"/>
      <c r="L664" s="18"/>
      <c r="N664" s="18"/>
      <c r="O664" s="18"/>
      <c r="P664" s="10"/>
    </row>
    <row r="665" spans="14:16" ht="12.75">
      <c r="N665" s="18"/>
      <c r="O665" s="18"/>
      <c r="P665" s="10"/>
    </row>
    <row r="666" spans="14:16" ht="12.75">
      <c r="N666" s="259"/>
      <c r="O666" s="259"/>
      <c r="P666" s="10"/>
    </row>
    <row r="667" spans="14:16" ht="12.75">
      <c r="N667" s="18"/>
      <c r="O667" s="18"/>
      <c r="P667" s="10"/>
    </row>
    <row r="668" spans="9:16" ht="12.75">
      <c r="I668" s="1"/>
      <c r="J668" s="1"/>
      <c r="K668" s="1"/>
      <c r="L668" s="1"/>
      <c r="N668" s="259"/>
      <c r="O668" s="259"/>
      <c r="P668" s="10"/>
    </row>
    <row r="669" spans="9:16" ht="12.75">
      <c r="I669" s="1"/>
      <c r="J669" s="1"/>
      <c r="K669" s="1"/>
      <c r="L669" s="1"/>
      <c r="N669" s="10"/>
      <c r="O669" s="10"/>
      <c r="P669" s="10"/>
    </row>
    <row r="670" spans="9:16" ht="12.75">
      <c r="I670" s="1"/>
      <c r="J670" s="1"/>
      <c r="K670" s="1"/>
      <c r="L670" s="1"/>
      <c r="N670" s="10"/>
      <c r="O670" s="10"/>
      <c r="P670" s="10"/>
    </row>
    <row r="671" spans="9:16" ht="12.75">
      <c r="I671" s="1"/>
      <c r="J671" s="1"/>
      <c r="K671" s="1"/>
      <c r="L671" s="1"/>
      <c r="N671" s="10"/>
      <c r="O671" s="10"/>
      <c r="P671" s="10"/>
    </row>
    <row r="672" spans="9:16" ht="12.75">
      <c r="I672" s="10"/>
      <c r="J672" s="1"/>
      <c r="K672" s="1"/>
      <c r="L672" s="1"/>
      <c r="N672" s="10"/>
      <c r="O672" s="10"/>
      <c r="P672" s="10"/>
    </row>
    <row r="673" spans="9:16" ht="12.75">
      <c r="I673" s="259"/>
      <c r="J673" s="148"/>
      <c r="K673" s="148"/>
      <c r="L673" s="148"/>
      <c r="N673" s="10"/>
      <c r="O673" s="10"/>
      <c r="P673" s="10"/>
    </row>
    <row r="674" spans="9:16" ht="12.75">
      <c r="I674" s="259"/>
      <c r="J674" s="9"/>
      <c r="K674" s="9"/>
      <c r="L674" s="9"/>
      <c r="N674" s="10"/>
      <c r="O674" s="10"/>
      <c r="P674" s="10"/>
    </row>
    <row r="675" spans="9:16" ht="12.75">
      <c r="I675" s="259"/>
      <c r="J675" s="9"/>
      <c r="K675" s="9"/>
      <c r="L675" s="9"/>
      <c r="N675" s="10"/>
      <c r="O675" s="10"/>
      <c r="P675" s="10"/>
    </row>
    <row r="676" spans="9:16" ht="12.75">
      <c r="I676" s="18"/>
      <c r="J676" s="18"/>
      <c r="K676" s="18"/>
      <c r="L676" s="18"/>
      <c r="N676" s="10"/>
      <c r="O676" s="10"/>
      <c r="P676" s="10"/>
    </row>
    <row r="677" spans="9:16" ht="12.75">
      <c r="I677" s="18"/>
      <c r="J677" s="18"/>
      <c r="K677" s="18"/>
      <c r="L677" s="18"/>
      <c r="N677" s="10"/>
      <c r="O677" s="10"/>
      <c r="P677" s="10"/>
    </row>
    <row r="678" spans="9:16" ht="12.75">
      <c r="I678" s="18"/>
      <c r="J678" s="18"/>
      <c r="K678" s="18"/>
      <c r="L678" s="18"/>
      <c r="N678" s="10"/>
      <c r="O678" s="10"/>
      <c r="P678" s="10"/>
    </row>
    <row r="679" spans="9:16" ht="12.75">
      <c r="I679" s="18"/>
      <c r="J679" s="18"/>
      <c r="K679" s="18"/>
      <c r="L679" s="18"/>
      <c r="N679" s="10"/>
      <c r="O679" s="10"/>
      <c r="P679" s="10"/>
    </row>
    <row r="680" spans="9:16" ht="12.75">
      <c r="I680" s="18"/>
      <c r="J680" s="18"/>
      <c r="K680" s="18"/>
      <c r="L680" s="18"/>
      <c r="N680" s="10"/>
      <c r="O680" s="10"/>
      <c r="P680" s="10"/>
    </row>
    <row r="681" spans="9:16" ht="12.75">
      <c r="I681" s="259"/>
      <c r="J681" s="18"/>
      <c r="K681" s="18"/>
      <c r="L681" s="18"/>
      <c r="N681" s="10"/>
      <c r="O681" s="10"/>
      <c r="P681" s="10"/>
    </row>
    <row r="682" spans="9:16" ht="12.75">
      <c r="I682" s="18"/>
      <c r="J682" s="18"/>
      <c r="K682" s="259"/>
      <c r="L682" s="259"/>
      <c r="N682" s="10"/>
      <c r="O682" s="10"/>
      <c r="P682" s="10"/>
    </row>
    <row r="683" spans="9:16" ht="12.75">
      <c r="I683" s="18"/>
      <c r="J683" s="18"/>
      <c r="K683" s="259"/>
      <c r="L683" s="259"/>
      <c r="N683" s="10"/>
      <c r="O683" s="10"/>
      <c r="P683" s="10"/>
    </row>
    <row r="684" spans="9:16" ht="12.75">
      <c r="I684" s="18"/>
      <c r="J684" s="18"/>
      <c r="K684" s="259"/>
      <c r="L684" s="259"/>
      <c r="N684" s="10"/>
      <c r="O684" s="10"/>
      <c r="P684" s="10"/>
    </row>
    <row r="685" spans="9:16" ht="12.75">
      <c r="I685" s="18"/>
      <c r="J685" s="18"/>
      <c r="K685" s="18"/>
      <c r="L685" s="18"/>
      <c r="N685" s="10"/>
      <c r="O685" s="10"/>
      <c r="P685" s="10"/>
    </row>
    <row r="686" spans="9:16" ht="15" customHeight="1">
      <c r="I686" s="18"/>
      <c r="J686" s="18"/>
      <c r="K686" s="18"/>
      <c r="L686" s="18"/>
      <c r="N686" s="10"/>
      <c r="O686" s="10"/>
      <c r="P686" s="10"/>
    </row>
    <row r="687" spans="1:16" ht="12.75">
      <c r="A687" s="259"/>
      <c r="B687" s="259"/>
      <c r="C687" s="259"/>
      <c r="D687" s="23"/>
      <c r="E687" s="23"/>
      <c r="F687" s="19"/>
      <c r="G687" s="19"/>
      <c r="H687" s="19"/>
      <c r="I687" s="19"/>
      <c r="J687" s="19"/>
      <c r="K687" s="19"/>
      <c r="L687" s="19"/>
      <c r="N687" s="10"/>
      <c r="O687" s="10"/>
      <c r="P687" s="10"/>
    </row>
    <row r="688" spans="1:16" ht="12.75">
      <c r="A688" s="259"/>
      <c r="B688" s="259"/>
      <c r="C688" s="259"/>
      <c r="J688" s="1"/>
      <c r="K688" s="1"/>
      <c r="L688" s="1"/>
      <c r="N688" s="10"/>
      <c r="O688" s="10"/>
      <c r="P688" s="10"/>
    </row>
    <row r="689" spans="6:16" ht="12.75">
      <c r="F689" s="1"/>
      <c r="G689" s="1"/>
      <c r="H689" s="1"/>
      <c r="I689" s="1"/>
      <c r="J689" s="1"/>
      <c r="K689" s="1"/>
      <c r="L689" s="1"/>
      <c r="N689" s="9"/>
      <c r="O689" s="9"/>
      <c r="P689" s="10"/>
    </row>
    <row r="690" spans="6:16" ht="12.75">
      <c r="F690" s="1"/>
      <c r="G690" s="1"/>
      <c r="H690" s="1"/>
      <c r="I690" s="1"/>
      <c r="J690" s="1"/>
      <c r="K690" s="1"/>
      <c r="L690" s="1"/>
      <c r="N690" s="9"/>
      <c r="O690" s="9"/>
      <c r="P690" s="10"/>
    </row>
    <row r="691" spans="9:16" ht="12.75">
      <c r="I691" s="1"/>
      <c r="J691" s="1"/>
      <c r="K691" s="1"/>
      <c r="L691" s="1"/>
      <c r="N691" s="9"/>
      <c r="O691" s="9"/>
      <c r="P691" s="10"/>
    </row>
    <row r="692" spans="9:16" ht="12.75">
      <c r="I692" s="259"/>
      <c r="J692" s="148"/>
      <c r="K692" s="148"/>
      <c r="L692" s="148"/>
      <c r="N692" s="148"/>
      <c r="O692" s="9"/>
      <c r="P692" s="10"/>
    </row>
    <row r="693" spans="9:16" ht="12.75">
      <c r="I693" s="259"/>
      <c r="J693" s="9"/>
      <c r="K693" s="9"/>
      <c r="L693" s="9"/>
      <c r="N693" s="148"/>
      <c r="O693" s="9"/>
      <c r="P693" s="10"/>
    </row>
    <row r="694" spans="9:16" ht="12.75">
      <c r="I694" s="259"/>
      <c r="J694" s="9"/>
      <c r="K694" s="9"/>
      <c r="L694" s="9"/>
      <c r="N694" s="259"/>
      <c r="O694" s="259"/>
      <c r="P694" s="10"/>
    </row>
    <row r="695" spans="9:16" ht="12.75">
      <c r="I695" s="18"/>
      <c r="J695" s="10"/>
      <c r="K695" s="10"/>
      <c r="L695" s="10"/>
      <c r="N695" s="148"/>
      <c r="O695" s="9"/>
      <c r="P695" s="10"/>
    </row>
    <row r="696" spans="9:16" ht="12.75">
      <c r="I696" s="18"/>
      <c r="J696" s="18"/>
      <c r="K696" s="18"/>
      <c r="L696" s="18"/>
      <c r="N696" s="148"/>
      <c r="O696" s="9"/>
      <c r="P696" s="10"/>
    </row>
    <row r="697" spans="9:16" ht="12.75">
      <c r="I697" s="259"/>
      <c r="J697" s="18"/>
      <c r="K697" s="18"/>
      <c r="L697" s="18"/>
      <c r="N697" s="148"/>
      <c r="O697" s="9"/>
      <c r="P697" s="10"/>
    </row>
    <row r="698" spans="9:16" ht="12.75">
      <c r="I698" s="18"/>
      <c r="J698" s="18"/>
      <c r="K698" s="259"/>
      <c r="L698" s="259"/>
      <c r="N698" s="148"/>
      <c r="O698" s="9"/>
      <c r="P698" s="10"/>
    </row>
    <row r="699" spans="9:16" ht="12.75">
      <c r="I699" s="18"/>
      <c r="J699" s="18"/>
      <c r="K699" s="259"/>
      <c r="L699" s="259"/>
      <c r="N699" s="148"/>
      <c r="O699" s="9"/>
      <c r="P699" s="10"/>
    </row>
    <row r="700" spans="9:16" ht="12.75">
      <c r="I700" s="18"/>
      <c r="J700" s="18"/>
      <c r="K700" s="24"/>
      <c r="L700" s="18"/>
      <c r="N700" s="9"/>
      <c r="O700" s="9"/>
      <c r="P700" s="10"/>
    </row>
    <row r="701" spans="9:15" ht="12.75">
      <c r="I701" s="18"/>
      <c r="J701" s="18"/>
      <c r="K701" s="18"/>
      <c r="L701" s="18"/>
      <c r="N701" s="259"/>
      <c r="O701" s="259"/>
    </row>
    <row r="702" spans="9:15" ht="12.75">
      <c r="I702" s="18"/>
      <c r="J702" s="18"/>
      <c r="K702" s="18"/>
      <c r="L702" s="18"/>
      <c r="N702" s="259"/>
      <c r="O702" s="259"/>
    </row>
    <row r="703" spans="9:15" ht="12.75">
      <c r="I703" s="1"/>
      <c r="J703" s="1"/>
      <c r="K703" s="1"/>
      <c r="L703" s="1"/>
      <c r="N703" s="259"/>
      <c r="O703" s="259"/>
    </row>
    <row r="704" spans="9:15" ht="12.75">
      <c r="I704" s="1"/>
      <c r="J704" s="1"/>
      <c r="K704" s="1"/>
      <c r="L704" s="1"/>
      <c r="N704" s="10"/>
      <c r="O704" s="10"/>
    </row>
    <row r="705" spans="9:15" ht="12.75">
      <c r="I705" s="10"/>
      <c r="J705" s="1"/>
      <c r="K705" s="1"/>
      <c r="L705" s="1"/>
      <c r="N705" s="9"/>
      <c r="O705" s="9"/>
    </row>
    <row r="706" spans="9:15" ht="12.75">
      <c r="I706" s="10"/>
      <c r="J706" s="1"/>
      <c r="K706" s="1"/>
      <c r="L706" s="1"/>
      <c r="N706" s="148"/>
      <c r="O706" s="9"/>
    </row>
    <row r="707" spans="9:15" ht="12.75">
      <c r="I707" s="259"/>
      <c r="J707" s="9"/>
      <c r="K707" s="9"/>
      <c r="L707" s="9"/>
      <c r="N707" s="148"/>
      <c r="O707" s="9"/>
    </row>
    <row r="708" spans="9:15" ht="12.75">
      <c r="I708" s="259"/>
      <c r="J708" s="9"/>
      <c r="K708" s="9"/>
      <c r="L708" s="9"/>
      <c r="N708" s="18"/>
      <c r="O708" s="18"/>
    </row>
    <row r="709" spans="9:15" ht="12.75">
      <c r="I709" s="259"/>
      <c r="J709" s="9"/>
      <c r="K709" s="9"/>
      <c r="L709" s="9"/>
      <c r="N709" s="18"/>
      <c r="O709" s="18"/>
    </row>
    <row r="710" spans="9:15" ht="12.75">
      <c r="I710" s="18"/>
      <c r="J710" s="259"/>
      <c r="K710" s="259"/>
      <c r="L710" s="259"/>
      <c r="N710" s="18"/>
      <c r="O710" s="18"/>
    </row>
    <row r="711" spans="9:15" ht="12.75">
      <c r="I711" s="17"/>
      <c r="J711" s="259"/>
      <c r="K711" s="259"/>
      <c r="L711" s="259"/>
      <c r="N711" s="18"/>
      <c r="O711" s="18"/>
    </row>
    <row r="712" spans="9:15" ht="12.75">
      <c r="I712" s="259"/>
      <c r="J712" s="259"/>
      <c r="K712" s="259"/>
      <c r="L712" s="259"/>
      <c r="N712" s="18"/>
      <c r="O712" s="18"/>
    </row>
    <row r="713" spans="9:15" ht="12.75">
      <c r="I713" s="17"/>
      <c r="J713" s="259"/>
      <c r="K713" s="259"/>
      <c r="L713" s="259"/>
      <c r="N713" s="18"/>
      <c r="O713" s="18"/>
    </row>
    <row r="714" spans="9:15" ht="12.75">
      <c r="I714" s="17"/>
      <c r="J714" s="259"/>
      <c r="K714" s="259"/>
      <c r="L714" s="259"/>
      <c r="N714" s="18"/>
      <c r="O714" s="18"/>
    </row>
    <row r="715" spans="9:15" ht="12.75">
      <c r="I715" s="17"/>
      <c r="J715" s="259"/>
      <c r="K715" s="259"/>
      <c r="L715" s="259"/>
      <c r="N715" s="18"/>
      <c r="O715" s="18"/>
    </row>
    <row r="716" spans="9:15" ht="12.75">
      <c r="I716" s="18"/>
      <c r="J716" s="259"/>
      <c r="K716" s="259"/>
      <c r="L716" s="259"/>
      <c r="N716" s="18"/>
      <c r="O716" s="18"/>
    </row>
    <row r="717" spans="9:15" ht="12.75">
      <c r="I717" s="24"/>
      <c r="J717" s="259"/>
      <c r="K717" s="259"/>
      <c r="L717" s="259"/>
      <c r="N717" s="18"/>
      <c r="O717" s="18"/>
    </row>
    <row r="718" spans="9:15" ht="12.75">
      <c r="I718" s="10"/>
      <c r="N718" s="18"/>
      <c r="O718" s="18"/>
    </row>
    <row r="719" spans="9:15" ht="12.75">
      <c r="I719" s="10"/>
      <c r="J719" s="259"/>
      <c r="K719" s="259"/>
      <c r="L719" s="259"/>
      <c r="N719" s="18"/>
      <c r="O719" s="18"/>
    </row>
    <row r="720" spans="9:15" ht="12.75">
      <c r="I720" s="259"/>
      <c r="J720" s="9"/>
      <c r="K720" s="9"/>
      <c r="L720" s="9"/>
      <c r="N720" s="18"/>
      <c r="O720" s="18"/>
    </row>
    <row r="721" spans="9:15" ht="12.75">
      <c r="I721" s="259"/>
      <c r="J721" s="9"/>
      <c r="K721" s="9"/>
      <c r="L721" s="9"/>
      <c r="N721" s="18"/>
      <c r="O721" s="18"/>
    </row>
    <row r="722" spans="9:15" ht="12.75">
      <c r="I722" s="259"/>
      <c r="J722" s="9"/>
      <c r="K722" s="9"/>
      <c r="L722" s="9"/>
      <c r="N722" s="18"/>
      <c r="O722" s="18"/>
    </row>
    <row r="723" spans="9:15" ht="12.75">
      <c r="I723" s="18"/>
      <c r="J723" s="259"/>
      <c r="K723" s="259"/>
      <c r="L723" s="259"/>
      <c r="N723" s="18"/>
      <c r="O723" s="18"/>
    </row>
    <row r="724" spans="9:16" ht="12.75">
      <c r="I724" s="259"/>
      <c r="J724" s="10"/>
      <c r="K724" s="10"/>
      <c r="L724" s="10"/>
      <c r="N724" s="18"/>
      <c r="O724" s="18"/>
      <c r="P724" s="10"/>
    </row>
    <row r="725" spans="9:16" ht="12.75">
      <c r="I725" s="18"/>
      <c r="J725" s="10"/>
      <c r="K725" s="10"/>
      <c r="L725" s="10"/>
      <c r="N725" s="18"/>
      <c r="O725" s="18"/>
      <c r="P725" s="10"/>
    </row>
    <row r="726" spans="9:16" ht="12.75">
      <c r="I726" s="18"/>
      <c r="J726" s="10"/>
      <c r="K726" s="259"/>
      <c r="L726" s="259"/>
      <c r="N726" s="18"/>
      <c r="O726" s="18"/>
      <c r="P726" s="10"/>
    </row>
    <row r="727" spans="9:16" ht="12.75">
      <c r="I727" s="18"/>
      <c r="J727" s="10"/>
      <c r="K727" s="10"/>
      <c r="L727" s="10"/>
      <c r="N727" s="18"/>
      <c r="O727" s="18"/>
      <c r="P727" s="10"/>
    </row>
    <row r="728" spans="9:16" ht="12.75">
      <c r="I728" s="18"/>
      <c r="J728" s="10"/>
      <c r="K728" s="10"/>
      <c r="L728" s="10"/>
      <c r="N728" s="18"/>
      <c r="O728" s="18"/>
      <c r="P728" s="10"/>
    </row>
    <row r="729" spans="9:16" ht="12.75">
      <c r="I729" s="18"/>
      <c r="J729" s="18"/>
      <c r="K729" s="24"/>
      <c r="L729" s="24"/>
      <c r="N729" s="18"/>
      <c r="O729" s="18"/>
      <c r="P729" s="10"/>
    </row>
    <row r="730" spans="9:16" ht="12.75">
      <c r="I730" s="1"/>
      <c r="L730" s="259"/>
      <c r="N730" s="18"/>
      <c r="O730" s="18"/>
      <c r="P730" s="10"/>
    </row>
    <row r="731" spans="9:16" ht="12.75">
      <c r="I731" s="53"/>
      <c r="J731" s="53"/>
      <c r="K731" s="53"/>
      <c r="L731" s="53"/>
      <c r="M731" s="259"/>
      <c r="N731" s="18"/>
      <c r="O731" s="18"/>
      <c r="P731" s="10"/>
    </row>
    <row r="732" spans="14:16" ht="12.75">
      <c r="N732" s="259"/>
      <c r="O732" s="259"/>
      <c r="P732" s="10"/>
    </row>
    <row r="733" spans="8:16" ht="12.75">
      <c r="H733" s="19"/>
      <c r="I733" s="19"/>
      <c r="N733" s="259"/>
      <c r="O733" s="259"/>
      <c r="P733" s="10"/>
    </row>
    <row r="734" spans="14:16" ht="12.75">
      <c r="N734" s="259"/>
      <c r="O734" s="259"/>
      <c r="P734" s="10"/>
    </row>
    <row r="735" spans="14:16" ht="12.75">
      <c r="N735" s="10"/>
      <c r="O735" s="10"/>
      <c r="P735" s="10"/>
    </row>
    <row r="736" spans="14:16" ht="12.75">
      <c r="N736" s="9"/>
      <c r="O736" s="9"/>
      <c r="P736" s="10"/>
    </row>
    <row r="737" spans="14:16" ht="12.75">
      <c r="N737" s="148"/>
      <c r="O737" s="9"/>
      <c r="P737" s="10"/>
    </row>
    <row r="738" spans="14:16" ht="12.75">
      <c r="N738" s="10"/>
      <c r="O738" s="10"/>
      <c r="P738" s="10"/>
    </row>
    <row r="739" spans="14:16" ht="12.75">
      <c r="N739" s="9"/>
      <c r="O739" s="9"/>
      <c r="P739" s="10"/>
    </row>
    <row r="740" spans="3:16" ht="12.75">
      <c r="C740" s="259"/>
      <c r="D740" s="259"/>
      <c r="E740" s="259"/>
      <c r="F740" s="259"/>
      <c r="G740" s="259"/>
      <c r="H740" s="259"/>
      <c r="I740" s="259"/>
      <c r="J740" s="259"/>
      <c r="N740" s="148"/>
      <c r="O740" s="9"/>
      <c r="P740" s="10"/>
    </row>
    <row r="741" spans="3:16" ht="12.75">
      <c r="C741" s="259"/>
      <c r="D741" s="259"/>
      <c r="E741" s="259"/>
      <c r="F741" s="259"/>
      <c r="G741" s="259"/>
      <c r="H741" s="259"/>
      <c r="I741" s="259"/>
      <c r="J741" s="259"/>
      <c r="N741" s="148"/>
      <c r="O741" s="9"/>
      <c r="P741" s="10"/>
    </row>
    <row r="742" spans="3:16" ht="12.75">
      <c r="C742" s="259"/>
      <c r="D742" s="23"/>
      <c r="E742" s="23"/>
      <c r="F742" s="10"/>
      <c r="G742" s="259"/>
      <c r="H742" s="18"/>
      <c r="I742" s="18"/>
      <c r="J742" s="259"/>
      <c r="N742" s="148"/>
      <c r="O742" s="9"/>
      <c r="P742" s="10"/>
    </row>
    <row r="743" spans="3:16" ht="12.75">
      <c r="C743" s="259"/>
      <c r="D743" s="303"/>
      <c r="E743" s="303"/>
      <c r="F743" s="48"/>
      <c r="G743" s="48"/>
      <c r="H743" s="48"/>
      <c r="I743" s="48"/>
      <c r="J743" s="259"/>
      <c r="N743" s="148"/>
      <c r="O743" s="9"/>
      <c r="P743" s="10"/>
    </row>
    <row r="744" spans="3:16" ht="12.75">
      <c r="C744" s="259"/>
      <c r="D744" s="303"/>
      <c r="E744" s="303"/>
      <c r="F744" s="48"/>
      <c r="G744" s="31"/>
      <c r="H744" s="48"/>
      <c r="I744" s="30"/>
      <c r="J744" s="259"/>
      <c r="N744" s="148"/>
      <c r="O744" s="9"/>
      <c r="P744" s="10"/>
    </row>
    <row r="745" spans="3:16" ht="12.75">
      <c r="C745" s="259"/>
      <c r="D745" s="139"/>
      <c r="E745" s="139"/>
      <c r="F745" s="48"/>
      <c r="G745" s="30"/>
      <c r="H745" s="48"/>
      <c r="I745" s="30"/>
      <c r="J745" s="259"/>
      <c r="N745" s="18"/>
      <c r="O745" s="18"/>
      <c r="P745" s="10"/>
    </row>
    <row r="746" spans="3:16" ht="12.75">
      <c r="C746" s="259"/>
      <c r="D746" s="139"/>
      <c r="E746" s="139"/>
      <c r="F746" s="48"/>
      <c r="G746" s="30"/>
      <c r="H746" s="48"/>
      <c r="I746" s="30"/>
      <c r="J746" s="259"/>
      <c r="N746" s="18"/>
      <c r="O746" s="18"/>
      <c r="P746" s="10"/>
    </row>
    <row r="747" spans="3:16" ht="12.75">
      <c r="C747" s="259"/>
      <c r="D747" s="139"/>
      <c r="E747" s="139"/>
      <c r="F747" s="48"/>
      <c r="G747" s="30"/>
      <c r="H747" s="48"/>
      <c r="I747" s="30"/>
      <c r="J747" s="259"/>
      <c r="N747" s="259"/>
      <c r="O747" s="259"/>
      <c r="P747" s="10"/>
    </row>
    <row r="748" spans="3:16" ht="12.75">
      <c r="C748" s="259"/>
      <c r="D748" s="141"/>
      <c r="E748" s="259"/>
      <c r="F748" s="18"/>
      <c r="G748" s="10"/>
      <c r="H748" s="10"/>
      <c r="I748" s="10"/>
      <c r="J748" s="259"/>
      <c r="N748" s="259"/>
      <c r="O748" s="259"/>
      <c r="P748" s="10"/>
    </row>
    <row r="749" spans="3:16" ht="12.75">
      <c r="C749" s="259"/>
      <c r="D749" s="259"/>
      <c r="E749" s="259"/>
      <c r="F749" s="24"/>
      <c r="G749" s="10"/>
      <c r="H749" s="10"/>
      <c r="I749" s="10"/>
      <c r="J749" s="259"/>
      <c r="N749" s="10"/>
      <c r="O749" s="10"/>
      <c r="P749" s="10"/>
    </row>
    <row r="750" spans="3:16" ht="12.75">
      <c r="C750" s="259"/>
      <c r="D750" s="259"/>
      <c r="E750" s="259"/>
      <c r="F750" s="259"/>
      <c r="G750" s="259"/>
      <c r="H750" s="259"/>
      <c r="I750" s="259"/>
      <c r="J750" s="259"/>
      <c r="N750" s="9"/>
      <c r="O750" s="9"/>
      <c r="P750" s="10"/>
    </row>
    <row r="751" spans="14:16" ht="12.75">
      <c r="N751" s="148"/>
      <c r="O751" s="9"/>
      <c r="P751" s="10"/>
    </row>
    <row r="752" spans="14:16" ht="12.75">
      <c r="N752" s="18"/>
      <c r="O752" s="18"/>
      <c r="P752" s="10"/>
    </row>
    <row r="753" spans="14:16" ht="12.75">
      <c r="N753" s="18"/>
      <c r="O753" s="18"/>
      <c r="P753" s="10"/>
    </row>
    <row r="754" spans="14:16" ht="12.75">
      <c r="N754" s="18"/>
      <c r="O754" s="18"/>
      <c r="P754" s="10"/>
    </row>
    <row r="755" spans="14:16" ht="12.75">
      <c r="N755" s="18"/>
      <c r="O755" s="18"/>
      <c r="P755" s="10"/>
    </row>
    <row r="756" spans="14:16" ht="12.75">
      <c r="N756" s="18"/>
      <c r="O756" s="18"/>
      <c r="P756" s="10"/>
    </row>
    <row r="757" spans="14:16" ht="12.75">
      <c r="N757" s="18"/>
      <c r="O757" s="18"/>
      <c r="P757" s="10"/>
    </row>
    <row r="758" spans="14:16" ht="12.75">
      <c r="N758" s="18"/>
      <c r="O758" s="18"/>
      <c r="P758" s="10"/>
    </row>
    <row r="759" spans="14:16" ht="12.75">
      <c r="N759" s="18"/>
      <c r="O759" s="18"/>
      <c r="P759" s="10"/>
    </row>
    <row r="760" spans="14:16" ht="12.75">
      <c r="N760" s="18"/>
      <c r="O760" s="18"/>
      <c r="P760" s="10"/>
    </row>
    <row r="761" spans="14:16" ht="12.75">
      <c r="N761" s="18"/>
      <c r="O761" s="18"/>
      <c r="P761" s="10"/>
    </row>
    <row r="762" spans="14:16" ht="12.75">
      <c r="N762" s="18"/>
      <c r="O762" s="18"/>
      <c r="P762" s="10"/>
    </row>
    <row r="763" spans="14:16" ht="12.75">
      <c r="N763" s="18"/>
      <c r="O763" s="18"/>
      <c r="P763" s="10"/>
    </row>
    <row r="764" spans="14:16" ht="12.75">
      <c r="N764" s="18"/>
      <c r="O764" s="18"/>
      <c r="P764" s="10"/>
    </row>
    <row r="765" spans="14:16" ht="12.75">
      <c r="N765" s="18"/>
      <c r="O765" s="18"/>
      <c r="P765" s="10"/>
    </row>
    <row r="766" spans="14:16" ht="12.75">
      <c r="N766" s="18"/>
      <c r="O766" s="18"/>
      <c r="P766" s="10"/>
    </row>
    <row r="767" spans="14:16" ht="12.75">
      <c r="N767" s="292"/>
      <c r="O767" s="31"/>
      <c r="P767" s="30"/>
    </row>
    <row r="768" spans="14:16" ht="12.75">
      <c r="N768" s="259"/>
      <c r="O768" s="259"/>
      <c r="P768" s="10"/>
    </row>
    <row r="769" spans="14:16" ht="12.75">
      <c r="N769" s="259"/>
      <c r="O769" s="259"/>
      <c r="P769" s="10"/>
    </row>
    <row r="770" spans="14:16" ht="12.75">
      <c r="N770" s="10"/>
      <c r="O770" s="10"/>
      <c r="P770" s="10"/>
    </row>
    <row r="771" spans="14:16" ht="12.75">
      <c r="N771" s="9"/>
      <c r="O771" s="9"/>
      <c r="P771" s="10"/>
    </row>
    <row r="772" spans="14:16" ht="12.75">
      <c r="N772" s="148"/>
      <c r="O772" s="9"/>
      <c r="P772" s="10"/>
    </row>
    <row r="773" spans="14:16" ht="12.75">
      <c r="N773" s="18"/>
      <c r="O773" s="18"/>
      <c r="P773" s="10"/>
    </row>
    <row r="774" spans="14:16" ht="12.75">
      <c r="N774" s="18"/>
      <c r="O774" s="18"/>
      <c r="P774" s="10"/>
    </row>
    <row r="775" spans="14:16" ht="12.75">
      <c r="N775" s="18"/>
      <c r="O775" s="18"/>
      <c r="P775" s="10"/>
    </row>
    <row r="776" spans="14:16" ht="12.75">
      <c r="N776" s="18"/>
      <c r="O776" s="18"/>
      <c r="P776" s="10"/>
    </row>
    <row r="777" spans="14:16" ht="12.75">
      <c r="N777" s="18"/>
      <c r="O777" s="18"/>
      <c r="P777" s="10"/>
    </row>
    <row r="778" spans="14:16" ht="12.75">
      <c r="N778" s="18"/>
      <c r="O778" s="18"/>
      <c r="P778" s="10"/>
    </row>
    <row r="878" spans="6:12" ht="12.75">
      <c r="F878" s="1"/>
      <c r="G878" s="1"/>
      <c r="H878" s="1"/>
      <c r="I878" s="1"/>
      <c r="J878" s="1"/>
      <c r="K878" s="1"/>
      <c r="L878" s="1"/>
    </row>
    <row r="879" spans="6:12" ht="12.75">
      <c r="F879" s="1"/>
      <c r="G879" s="1"/>
      <c r="H879" s="1"/>
      <c r="I879" s="1"/>
      <c r="J879" s="1"/>
      <c r="K879" s="1"/>
      <c r="L879" s="1"/>
    </row>
    <row r="898" spans="10:12" ht="409.5">
      <c r="J898" s="1"/>
      <c r="K898" s="1"/>
      <c r="L898" s="1"/>
    </row>
    <row r="899" spans="10:12" ht="409.5">
      <c r="J899" s="1"/>
      <c r="K899" s="1"/>
      <c r="L899" s="1"/>
    </row>
    <row r="900" spans="10:12" ht="409.5">
      <c r="J900" s="1"/>
      <c r="K900" s="1"/>
      <c r="L900" s="1"/>
    </row>
    <row r="901" spans="10:12" ht="409.5">
      <c r="J901" s="1"/>
      <c r="K901" s="1"/>
      <c r="L901" s="1"/>
    </row>
    <row r="902" spans="10:12" ht="409.5">
      <c r="J902" s="1"/>
      <c r="K902" s="1"/>
      <c r="L902" s="1"/>
    </row>
    <row r="903" spans="10:12" ht="409.5">
      <c r="J903" s="1"/>
      <c r="K903" s="1"/>
      <c r="L903" s="1"/>
    </row>
    <row r="904" spans="10:12" ht="12.75">
      <c r="J904" s="1"/>
      <c r="K904" s="1"/>
      <c r="L904" s="1"/>
    </row>
    <row r="905" spans="10:12" ht="12.75">
      <c r="J905" s="1"/>
      <c r="K905" s="1"/>
      <c r="L905" s="1"/>
    </row>
    <row r="906" spans="10:12" ht="12.75">
      <c r="J906" s="1"/>
      <c r="K906" s="1"/>
      <c r="L906" s="1"/>
    </row>
    <row r="907" spans="10:12" ht="12.75">
      <c r="J907" s="1"/>
      <c r="K907" s="1"/>
      <c r="L907" s="1"/>
    </row>
    <row r="908" spans="10:12" ht="12.75">
      <c r="J908" s="1"/>
      <c r="K908" s="1"/>
      <c r="L908" s="1"/>
    </row>
    <row r="909" spans="10:12" ht="12.75">
      <c r="J909" s="1"/>
      <c r="K909" s="1"/>
      <c r="L909" s="1"/>
    </row>
    <row r="921" ht="12.75">
      <c r="J921" s="1"/>
    </row>
    <row r="922" ht="12.75">
      <c r="J922" s="1"/>
    </row>
    <row r="923" spans="10:11" ht="12.75">
      <c r="J923" s="148"/>
      <c r="K923" s="148"/>
    </row>
    <row r="924" spans="10:11" ht="12.75">
      <c r="J924" s="9"/>
      <c r="K924" s="9"/>
    </row>
    <row r="925" spans="10:11" ht="12.75">
      <c r="J925" s="9"/>
      <c r="K925" s="9"/>
    </row>
    <row r="926" spans="10:11" ht="12.75">
      <c r="J926" s="259"/>
      <c r="K926" s="259"/>
    </row>
    <row r="927" spans="10:11" ht="12.75">
      <c r="J927" s="10"/>
      <c r="K927" s="259"/>
    </row>
    <row r="928" spans="10:11" ht="12.75">
      <c r="J928" s="10"/>
      <c r="K928" s="259"/>
    </row>
    <row r="929" spans="10:11" ht="409.5">
      <c r="J929" s="10"/>
      <c r="K929" s="259"/>
    </row>
    <row r="930" spans="10:11" ht="12.75">
      <c r="J930" s="10"/>
      <c r="K930" s="259"/>
    </row>
    <row r="931" spans="10:12" ht="12.75">
      <c r="J931" s="10"/>
      <c r="K931" s="10"/>
      <c r="L931" s="1"/>
    </row>
    <row r="932" spans="10:12" ht="12.75">
      <c r="J932" s="10"/>
      <c r="K932" s="10"/>
      <c r="L932" s="1"/>
    </row>
    <row r="933" spans="10:12" ht="12.75">
      <c r="J933" s="10"/>
      <c r="K933" s="10"/>
      <c r="L933" s="1"/>
    </row>
    <row r="934" spans="10:12" ht="12.75">
      <c r="J934" s="10"/>
      <c r="K934" s="10"/>
      <c r="L934" s="1"/>
    </row>
    <row r="935" spans="10:12" ht="12.75">
      <c r="J935" s="1"/>
      <c r="K935" s="1"/>
      <c r="L935" s="1"/>
    </row>
    <row r="936" spans="10:12" ht="12.75">
      <c r="J936" s="1"/>
      <c r="K936" s="1"/>
      <c r="L936" s="1"/>
    </row>
    <row r="937" spans="10:12" ht="12.75">
      <c r="J937" s="1"/>
      <c r="K937" s="1"/>
      <c r="L937" s="1"/>
    </row>
    <row r="938" spans="10:12" ht="12.75">
      <c r="J938" s="1"/>
      <c r="K938" s="1"/>
      <c r="L938" s="1"/>
    </row>
    <row r="939" spans="10:12" ht="12.75">
      <c r="J939" s="1"/>
      <c r="K939" s="1"/>
      <c r="L939" s="1"/>
    </row>
    <row r="940" spans="10:12" ht="12.75">
      <c r="J940" s="18"/>
      <c r="K940" s="1"/>
      <c r="L940" s="1"/>
    </row>
    <row r="941" spans="10:12" ht="12.75">
      <c r="J941" s="18"/>
      <c r="K941" s="1"/>
      <c r="L941" s="1"/>
    </row>
    <row r="942" spans="10:12" ht="12.75">
      <c r="J942" s="10"/>
      <c r="K942" s="1"/>
      <c r="L942" s="1"/>
    </row>
    <row r="943" spans="10:12" ht="12.75">
      <c r="J943" s="10"/>
      <c r="K943" s="1"/>
      <c r="L943" s="1"/>
    </row>
    <row r="944" spans="10:12" ht="12.75">
      <c r="J944" s="10"/>
      <c r="K944" s="1"/>
      <c r="L944" s="1"/>
    </row>
    <row r="945" spans="10:12" ht="12.75">
      <c r="J945" s="10"/>
      <c r="K945" s="1"/>
      <c r="L945" s="1"/>
    </row>
    <row r="946" spans="10:12" ht="12.75">
      <c r="J946" s="1"/>
      <c r="K946" s="1"/>
      <c r="L946" s="1"/>
    </row>
    <row r="947" spans="10:12" ht="12.75">
      <c r="J947" s="1"/>
      <c r="K947" s="1"/>
      <c r="L947" s="1"/>
    </row>
    <row r="948" spans="11:12" ht="12.75">
      <c r="K948" s="1"/>
      <c r="L948" s="1"/>
    </row>
    <row r="949" spans="11:12" ht="12.75">
      <c r="K949" s="1"/>
      <c r="L949" s="1"/>
    </row>
    <row r="950" spans="11:12" ht="12.75">
      <c r="K950" s="1"/>
      <c r="L950" s="1"/>
    </row>
    <row r="951" spans="11:12" ht="12.75">
      <c r="K951" s="1"/>
      <c r="L951" s="1"/>
    </row>
    <row r="952" spans="11:12" ht="12.75">
      <c r="K952" s="1"/>
      <c r="L952" s="1"/>
    </row>
    <row r="953" spans="11:12" ht="12.75">
      <c r="K953" s="1"/>
      <c r="L953" s="1"/>
    </row>
    <row r="954" spans="11:12" ht="12.75">
      <c r="K954" s="1"/>
      <c r="L954" s="1"/>
    </row>
    <row r="955" spans="11:12" ht="12.75">
      <c r="K955" s="1"/>
      <c r="L955" s="1"/>
    </row>
    <row r="956" spans="11:12" ht="12.75">
      <c r="K956" s="1"/>
      <c r="L956" s="1"/>
    </row>
    <row r="957" spans="11:12" ht="12.75">
      <c r="K957" s="1"/>
      <c r="L957" s="1"/>
    </row>
    <row r="958" spans="11:12" ht="12.75">
      <c r="K958" s="1"/>
      <c r="L958" s="1"/>
    </row>
    <row r="959" spans="11:12" ht="12.75">
      <c r="K959" s="1"/>
      <c r="L959" s="1"/>
    </row>
    <row r="960" spans="11:12" ht="12.75">
      <c r="K960" s="1"/>
      <c r="L960" s="1"/>
    </row>
    <row r="961" spans="11:12" ht="12.75">
      <c r="K961" s="1"/>
      <c r="L961" s="1"/>
    </row>
    <row r="962" spans="11:12" ht="12.75">
      <c r="K962" s="1"/>
      <c r="L962" s="1"/>
    </row>
    <row r="963" spans="11:12" ht="12.75">
      <c r="K963" s="1"/>
      <c r="L963" s="1"/>
    </row>
    <row r="964" spans="11:12" ht="12.75">
      <c r="K964" s="1"/>
      <c r="L964" s="1"/>
    </row>
    <row r="965" spans="6:12" ht="12.75">
      <c r="F965" s="1"/>
      <c r="G965" s="1"/>
      <c r="H965" s="1"/>
      <c r="I965" s="1"/>
      <c r="K965" s="1"/>
      <c r="L965" s="1"/>
    </row>
    <row r="966" spans="11:12" ht="12.75">
      <c r="K966" s="1"/>
      <c r="L966" s="1"/>
    </row>
    <row r="967" spans="6:12" ht="12.75">
      <c r="F967" s="1"/>
      <c r="G967" s="1"/>
      <c r="H967" s="1"/>
      <c r="I967" s="1"/>
      <c r="J967" s="1"/>
      <c r="K967" s="1"/>
      <c r="L967" s="1"/>
    </row>
    <row r="968" spans="6:12" ht="12.75">
      <c r="F968" s="1"/>
      <c r="G968" s="1"/>
      <c r="H968" s="1"/>
      <c r="I968" s="1"/>
      <c r="J968" s="1"/>
      <c r="K968" s="1"/>
      <c r="L968" s="1"/>
    </row>
    <row r="969" spans="6:12" ht="12.75">
      <c r="F969" s="1"/>
      <c r="G969" s="1"/>
      <c r="H969" s="1"/>
      <c r="I969" s="1"/>
      <c r="J969" s="1"/>
      <c r="K969" s="1"/>
      <c r="L969" s="1"/>
    </row>
    <row r="970" spans="6:12" ht="12.75">
      <c r="F970" s="1"/>
      <c r="G970" s="1"/>
      <c r="H970" s="1"/>
      <c r="I970" s="1"/>
      <c r="J970" s="1"/>
      <c r="K970" s="1"/>
      <c r="L970" s="1"/>
    </row>
    <row r="971" spans="6:12" ht="12.75">
      <c r="F971" s="1"/>
      <c r="G971" s="1"/>
      <c r="H971" s="1"/>
      <c r="I971" s="1"/>
      <c r="J971" s="1"/>
      <c r="K971" s="1"/>
      <c r="L971" s="1"/>
    </row>
    <row r="972" spans="6:12" ht="12.75">
      <c r="F972" s="1"/>
      <c r="G972" s="1"/>
      <c r="H972" s="1"/>
      <c r="I972" s="1"/>
      <c r="J972" s="1"/>
      <c r="K972" s="1"/>
      <c r="L972" s="1"/>
    </row>
    <row r="973" spans="6:12" ht="12.75">
      <c r="F973" s="1"/>
      <c r="G973" s="1"/>
      <c r="H973" s="1"/>
      <c r="I973" s="1"/>
      <c r="J973" s="1"/>
      <c r="K973" s="1"/>
      <c r="L973" s="1"/>
    </row>
    <row r="974" spans="6:12" ht="12.75">
      <c r="F974" s="1"/>
      <c r="G974" s="1"/>
      <c r="H974" s="1"/>
      <c r="I974" s="1"/>
      <c r="J974" s="1"/>
      <c r="K974" s="1"/>
      <c r="L974" s="1"/>
    </row>
    <row r="975" spans="6:12" ht="12.75">
      <c r="F975" s="1"/>
      <c r="G975" s="1"/>
      <c r="H975" s="1"/>
      <c r="I975" s="1"/>
      <c r="J975" s="1"/>
      <c r="K975" s="1"/>
      <c r="L975" s="1"/>
    </row>
    <row r="976" spans="6:12" ht="12.75">
      <c r="F976" s="1"/>
      <c r="G976" s="1"/>
      <c r="H976" s="1"/>
      <c r="I976" s="1"/>
      <c r="J976" s="1"/>
      <c r="K976" s="1"/>
      <c r="L976" s="1"/>
    </row>
    <row r="977" spans="6:12" ht="12.75">
      <c r="F977" s="1"/>
      <c r="G977" s="1"/>
      <c r="H977" s="1"/>
      <c r="I977" s="1"/>
      <c r="J977" s="1"/>
      <c r="K977" s="1"/>
      <c r="L977" s="1"/>
    </row>
    <row r="978" spans="6:12" ht="12.75">
      <c r="F978" s="1"/>
      <c r="G978" s="1"/>
      <c r="H978" s="1"/>
      <c r="I978" s="1"/>
      <c r="J978" s="1"/>
      <c r="K978" s="1"/>
      <c r="L978" s="1"/>
    </row>
    <row r="979" spans="6:12" ht="12.75">
      <c r="F979" s="1"/>
      <c r="G979" s="1"/>
      <c r="H979" s="1"/>
      <c r="I979" s="1"/>
      <c r="J979" s="1"/>
      <c r="K979" s="1"/>
      <c r="L979" s="1"/>
    </row>
    <row r="980" spans="6:12" ht="12.75">
      <c r="F980" s="1"/>
      <c r="G980" s="1"/>
      <c r="H980" s="1"/>
      <c r="I980" s="1"/>
      <c r="J980" s="1"/>
      <c r="K980" s="1"/>
      <c r="L980" s="1"/>
    </row>
    <row r="981" spans="6:12" ht="12.75">
      <c r="F981" s="1"/>
      <c r="G981" s="1"/>
      <c r="H981" s="1"/>
      <c r="I981" s="1"/>
      <c r="J981" s="1"/>
      <c r="K981" s="1"/>
      <c r="L981" s="1"/>
    </row>
    <row r="982" spans="6:12" ht="12.75">
      <c r="F982" s="1"/>
      <c r="G982" s="1"/>
      <c r="H982" s="1"/>
      <c r="I982" s="1"/>
      <c r="J982" s="1"/>
      <c r="K982" s="1"/>
      <c r="L982" s="1"/>
    </row>
    <row r="983" spans="6:12" ht="12.75">
      <c r="F983" s="1"/>
      <c r="G983" s="1"/>
      <c r="H983" s="1"/>
      <c r="I983" s="1"/>
      <c r="J983" s="1"/>
      <c r="K983" s="1"/>
      <c r="L983" s="1"/>
    </row>
    <row r="984" spans="6:12" ht="12.75">
      <c r="F984" s="1"/>
      <c r="G984" s="1"/>
      <c r="H984" s="1"/>
      <c r="I984" s="1"/>
      <c r="J984" s="1"/>
      <c r="K984" s="1"/>
      <c r="L984" s="1"/>
    </row>
    <row r="985" spans="6:12" ht="12.75">
      <c r="F985" s="1"/>
      <c r="G985" s="1"/>
      <c r="H985" s="1"/>
      <c r="I985" s="1"/>
      <c r="J985" s="1"/>
      <c r="K985" s="1"/>
      <c r="L985" s="1"/>
    </row>
    <row r="986" spans="6:12" ht="12.75">
      <c r="F986" s="1"/>
      <c r="G986" s="1"/>
      <c r="H986" s="1"/>
      <c r="I986" s="1"/>
      <c r="J986" s="1"/>
      <c r="K986" s="1"/>
      <c r="L986" s="1"/>
    </row>
    <row r="987" spans="6:12" ht="12.75">
      <c r="F987" s="1"/>
      <c r="G987" s="1"/>
      <c r="H987" s="1"/>
      <c r="I987" s="1"/>
      <c r="J987" s="1"/>
      <c r="K987" s="1"/>
      <c r="L987" s="1"/>
    </row>
    <row r="988" spans="6:12" ht="12.75">
      <c r="F988" s="1"/>
      <c r="G988" s="10"/>
      <c r="H988" s="10"/>
      <c r="I988" s="10"/>
      <c r="J988" s="1"/>
      <c r="K988" s="1"/>
      <c r="L988" s="1"/>
    </row>
    <row r="989" spans="6:12" ht="12.75">
      <c r="F989" s="1"/>
      <c r="G989" s="10"/>
      <c r="H989" s="10"/>
      <c r="I989" s="10"/>
      <c r="J989" s="1"/>
      <c r="K989" s="1"/>
      <c r="L989" s="1"/>
    </row>
    <row r="990" spans="6:12" ht="12.75">
      <c r="F990" s="1"/>
      <c r="G990" s="10"/>
      <c r="H990" s="10"/>
      <c r="I990" s="10"/>
      <c r="J990" s="1"/>
      <c r="K990" s="1"/>
      <c r="L990" s="1"/>
    </row>
    <row r="991" spans="6:12" ht="12.75">
      <c r="F991" s="1"/>
      <c r="G991" s="10"/>
      <c r="H991" s="10"/>
      <c r="I991" s="10"/>
      <c r="J991" s="1"/>
      <c r="K991" s="1"/>
      <c r="L991" s="1"/>
    </row>
    <row r="992" spans="6:12" ht="12.75">
      <c r="F992" s="1"/>
      <c r="G992" s="10"/>
      <c r="H992" s="10"/>
      <c r="I992" s="10"/>
      <c r="J992" s="1"/>
      <c r="K992" s="1"/>
      <c r="L992" s="1"/>
    </row>
    <row r="993" spans="6:12" ht="12.75">
      <c r="F993" s="1"/>
      <c r="G993" s="10"/>
      <c r="H993" s="10"/>
      <c r="I993" s="10"/>
      <c r="J993" s="1"/>
      <c r="K993" s="1"/>
      <c r="L993" s="1"/>
    </row>
    <row r="994" spans="6:12" ht="12.75">
      <c r="F994" s="1"/>
      <c r="G994" s="10"/>
      <c r="H994" s="10"/>
      <c r="I994" s="10"/>
      <c r="J994" s="1"/>
      <c r="K994" s="1"/>
      <c r="L994" s="1"/>
    </row>
    <row r="995" spans="6:12" ht="12.75">
      <c r="F995" s="1"/>
      <c r="G995" s="9"/>
      <c r="H995" s="9"/>
      <c r="I995" s="10"/>
      <c r="J995" s="1"/>
      <c r="K995" s="1"/>
      <c r="L995" s="1"/>
    </row>
    <row r="996" spans="6:12" ht="12.75">
      <c r="F996" s="1"/>
      <c r="G996" s="148"/>
      <c r="H996" s="9"/>
      <c r="I996" s="10"/>
      <c r="J996" s="1"/>
      <c r="K996" s="1"/>
      <c r="L996" s="1"/>
    </row>
    <row r="997" spans="6:12" ht="12.75">
      <c r="F997" s="1"/>
      <c r="G997" s="148"/>
      <c r="H997" s="9"/>
      <c r="I997" s="10"/>
      <c r="J997" s="1"/>
      <c r="K997" s="1"/>
      <c r="L997" s="1"/>
    </row>
    <row r="998" spans="6:12" ht="12.75">
      <c r="F998" s="1"/>
      <c r="G998" s="18"/>
      <c r="H998" s="18"/>
      <c r="I998" s="10"/>
      <c r="J998" s="1"/>
      <c r="K998" s="1"/>
      <c r="L998" s="1"/>
    </row>
    <row r="999" spans="6:12" ht="12.75">
      <c r="F999" s="1"/>
      <c r="G999" s="18"/>
      <c r="H999" s="18"/>
      <c r="I999" s="10"/>
      <c r="J999" s="1"/>
      <c r="K999" s="1"/>
      <c r="L999" s="1"/>
    </row>
    <row r="1000" spans="6:12" ht="12.75">
      <c r="F1000" s="1"/>
      <c r="G1000" s="18"/>
      <c r="H1000" s="18"/>
      <c r="I1000" s="10"/>
      <c r="J1000" s="1"/>
      <c r="K1000" s="1"/>
      <c r="L1000" s="1"/>
    </row>
    <row r="1001" spans="6:12" ht="12.75">
      <c r="F1001" s="1"/>
      <c r="G1001" s="18"/>
      <c r="H1001" s="18"/>
      <c r="I1001" s="10"/>
      <c r="J1001" s="1"/>
      <c r="K1001" s="1"/>
      <c r="L1001" s="1"/>
    </row>
    <row r="1002" spans="6:12" ht="12.75">
      <c r="F1002" s="1"/>
      <c r="G1002" s="18"/>
      <c r="H1002" s="18"/>
      <c r="I1002" s="10"/>
      <c r="J1002" s="1"/>
      <c r="K1002" s="1"/>
      <c r="L1002" s="1"/>
    </row>
    <row r="1003" spans="6:12" ht="12.75">
      <c r="F1003" s="1"/>
      <c r="G1003" s="10"/>
      <c r="H1003" s="10"/>
      <c r="I1003" s="10"/>
      <c r="J1003" s="1"/>
      <c r="K1003" s="1"/>
      <c r="L1003" s="1"/>
    </row>
    <row r="1004" spans="6:12" ht="12.75">
      <c r="F1004" s="1"/>
      <c r="G1004" s="10"/>
      <c r="H1004" s="10"/>
      <c r="I1004" s="10"/>
      <c r="J1004" s="1"/>
      <c r="K1004" s="1"/>
      <c r="L1004" s="1"/>
    </row>
    <row r="1005" spans="6:12" ht="12.75">
      <c r="F1005" s="1"/>
      <c r="G1005" s="10"/>
      <c r="H1005" s="10"/>
      <c r="I1005" s="10"/>
      <c r="J1005" s="1"/>
      <c r="K1005" s="1"/>
      <c r="L1005" s="1"/>
    </row>
    <row r="1006" spans="6:12" ht="12.75">
      <c r="F1006" s="1"/>
      <c r="G1006" s="10"/>
      <c r="H1006" s="10"/>
      <c r="I1006" s="10"/>
      <c r="J1006" s="1"/>
      <c r="K1006" s="1"/>
      <c r="L1006" s="1"/>
    </row>
    <row r="1007" spans="6:12" ht="12.75">
      <c r="F1007" s="1"/>
      <c r="G1007" s="10"/>
      <c r="H1007" s="10"/>
      <c r="I1007" s="10"/>
      <c r="J1007" s="1"/>
      <c r="K1007" s="1"/>
      <c r="L1007" s="1"/>
    </row>
    <row r="1008" spans="6:12" ht="12.75">
      <c r="F1008" s="1"/>
      <c r="G1008" s="10"/>
      <c r="H1008" s="10"/>
      <c r="I1008" s="10"/>
      <c r="J1008" s="1"/>
      <c r="K1008" s="1"/>
      <c r="L1008" s="1"/>
    </row>
    <row r="1009" spans="6:12" ht="12.75">
      <c r="F1009" s="1"/>
      <c r="G1009" s="10"/>
      <c r="H1009" s="10"/>
      <c r="I1009" s="10"/>
      <c r="J1009" s="1"/>
      <c r="K1009" s="1"/>
      <c r="L1009" s="1"/>
    </row>
    <row r="1010" spans="6:12" ht="12.75">
      <c r="F1010" s="1"/>
      <c r="G1010" s="148"/>
      <c r="H1010" s="9"/>
      <c r="I1010" s="10"/>
      <c r="J1010" s="1"/>
      <c r="K1010" s="1"/>
      <c r="L1010" s="1"/>
    </row>
    <row r="1011" spans="6:12" ht="12.75">
      <c r="F1011" s="1"/>
      <c r="G1011" s="10"/>
      <c r="H1011" s="10"/>
      <c r="I1011" s="10"/>
      <c r="J1011" s="1"/>
      <c r="K1011" s="1"/>
      <c r="L1011" s="1"/>
    </row>
    <row r="1012" spans="6:12" ht="12.75">
      <c r="F1012" s="1"/>
      <c r="G1012" s="9"/>
      <c r="H1012" s="9"/>
      <c r="I1012" s="10"/>
      <c r="J1012" s="1"/>
      <c r="K1012" s="1"/>
      <c r="L1012" s="1"/>
    </row>
    <row r="1013" spans="6:12" ht="12.75">
      <c r="F1013" s="1"/>
      <c r="G1013" s="148"/>
      <c r="H1013" s="9"/>
      <c r="I1013" s="10"/>
      <c r="J1013" s="1"/>
      <c r="K1013" s="1"/>
      <c r="L1013" s="1"/>
    </row>
    <row r="1014" spans="6:12" ht="12.75">
      <c r="F1014" s="1"/>
      <c r="G1014" s="18"/>
      <c r="H1014" s="18"/>
      <c r="I1014" s="10"/>
      <c r="J1014" s="1"/>
      <c r="K1014" s="1"/>
      <c r="L1014" s="1"/>
    </row>
    <row r="1015" spans="6:12" ht="12.75">
      <c r="F1015" s="1"/>
      <c r="G1015" s="18"/>
      <c r="H1015" s="18"/>
      <c r="I1015" s="10"/>
      <c r="J1015" s="1"/>
      <c r="K1015" s="1"/>
      <c r="L1015" s="1"/>
    </row>
    <row r="1016" spans="6:12" ht="12.75">
      <c r="F1016" s="1"/>
      <c r="G1016" s="18"/>
      <c r="H1016" s="18"/>
      <c r="I1016" s="10"/>
      <c r="J1016" s="1"/>
      <c r="K1016" s="1"/>
      <c r="L1016" s="1"/>
    </row>
    <row r="1017" spans="6:12" ht="12.75">
      <c r="F1017" s="1"/>
      <c r="G1017" s="18"/>
      <c r="H1017" s="18"/>
      <c r="I1017" s="10"/>
      <c r="J1017" s="1"/>
      <c r="K1017" s="1"/>
      <c r="L1017" s="1"/>
    </row>
    <row r="1018" spans="6:12" ht="12.75">
      <c r="F1018" s="1"/>
      <c r="G1018" s="18"/>
      <c r="H1018" s="18"/>
      <c r="I1018" s="10"/>
      <c r="J1018" s="1"/>
      <c r="K1018" s="1"/>
      <c r="L1018" s="1"/>
    </row>
    <row r="1019" spans="6:12" ht="12.75">
      <c r="F1019" s="1"/>
      <c r="G1019" s="18"/>
      <c r="H1019" s="18"/>
      <c r="I1019" s="10"/>
      <c r="J1019" s="1"/>
      <c r="K1019" s="1"/>
      <c r="L1019" s="1"/>
    </row>
    <row r="1020" spans="6:12" ht="12.75">
      <c r="F1020" s="1"/>
      <c r="G1020" s="18"/>
      <c r="H1020" s="18"/>
      <c r="I1020" s="10"/>
      <c r="J1020" s="1"/>
      <c r="K1020" s="1"/>
      <c r="L1020" s="1"/>
    </row>
    <row r="1021" spans="6:12" ht="12.75">
      <c r="F1021" s="1"/>
      <c r="G1021" s="18"/>
      <c r="H1021" s="18"/>
      <c r="I1021" s="10"/>
      <c r="J1021" s="1"/>
      <c r="K1021" s="1"/>
      <c r="L1021" s="1"/>
    </row>
    <row r="1022" spans="6:12" ht="12.75">
      <c r="F1022" s="1"/>
      <c r="G1022" s="18"/>
      <c r="H1022" s="18"/>
      <c r="I1022" s="10"/>
      <c r="J1022" s="1"/>
      <c r="K1022" s="1"/>
      <c r="L1022" s="1"/>
    </row>
    <row r="1023" spans="6:12" ht="12.75">
      <c r="F1023" s="1"/>
      <c r="G1023" s="9"/>
      <c r="H1023" s="9"/>
      <c r="I1023" s="10"/>
      <c r="J1023" s="1"/>
      <c r="K1023" s="1"/>
      <c r="L1023" s="1"/>
    </row>
    <row r="1024" spans="6:12" ht="12.75">
      <c r="F1024" s="1"/>
      <c r="G1024" s="10"/>
      <c r="H1024" s="10"/>
      <c r="I1024" s="10"/>
      <c r="J1024" s="1"/>
      <c r="K1024" s="1"/>
      <c r="L1024" s="1"/>
    </row>
    <row r="1025" spans="6:12" ht="12.75">
      <c r="F1025" s="1"/>
      <c r="G1025" s="10"/>
      <c r="H1025" s="10"/>
      <c r="I1025" s="10"/>
      <c r="J1025" s="1"/>
      <c r="K1025" s="1"/>
      <c r="L1025" s="1"/>
    </row>
    <row r="1026" spans="6:12" ht="12.75">
      <c r="F1026" s="1"/>
      <c r="G1026" s="10"/>
      <c r="H1026" s="10"/>
      <c r="I1026" s="10"/>
      <c r="J1026" s="1"/>
      <c r="K1026" s="1"/>
      <c r="L1026" s="1"/>
    </row>
    <row r="1027" spans="6:12" ht="12.75">
      <c r="F1027" s="1"/>
      <c r="G1027" s="10"/>
      <c r="H1027" s="10"/>
      <c r="I1027" s="10"/>
      <c r="J1027" s="1"/>
      <c r="K1027" s="1"/>
      <c r="L1027" s="1"/>
    </row>
    <row r="1028" spans="6:12" ht="12.75">
      <c r="F1028" s="1"/>
      <c r="G1028" s="10"/>
      <c r="H1028" s="10"/>
      <c r="I1028" s="10"/>
      <c r="J1028" s="1"/>
      <c r="K1028" s="1"/>
      <c r="L1028" s="1"/>
    </row>
    <row r="1029" spans="6:12" ht="12.75">
      <c r="F1029" s="1"/>
      <c r="G1029" s="10"/>
      <c r="H1029" s="10"/>
      <c r="I1029" s="10"/>
      <c r="J1029" s="1"/>
      <c r="K1029" s="1"/>
      <c r="L1029" s="1"/>
    </row>
    <row r="1030" spans="6:12" ht="12.75">
      <c r="F1030" s="1"/>
      <c r="G1030" s="10"/>
      <c r="H1030" s="10"/>
      <c r="I1030" s="10"/>
      <c r="J1030" s="1"/>
      <c r="K1030" s="1"/>
      <c r="L1030" s="1"/>
    </row>
    <row r="1031" spans="6:12" ht="12.75">
      <c r="F1031" s="1"/>
      <c r="G1031" s="10"/>
      <c r="H1031" s="10"/>
      <c r="I1031" s="10"/>
      <c r="J1031" s="1"/>
      <c r="K1031" s="1"/>
      <c r="L1031" s="1"/>
    </row>
    <row r="1032" spans="6:12" ht="12.75">
      <c r="F1032" s="1"/>
      <c r="G1032" s="10"/>
      <c r="H1032" s="10"/>
      <c r="I1032" s="10"/>
      <c r="J1032" s="1"/>
      <c r="K1032" s="1"/>
      <c r="L1032" s="1"/>
    </row>
    <row r="1033" spans="6:12" ht="12.75">
      <c r="F1033" s="1"/>
      <c r="G1033" s="10"/>
      <c r="H1033" s="10"/>
      <c r="I1033" s="10"/>
      <c r="J1033" s="1"/>
      <c r="K1033" s="1"/>
      <c r="L1033" s="1"/>
    </row>
    <row r="1034" spans="6:12" ht="12.75">
      <c r="F1034" s="1"/>
      <c r="G1034" s="10"/>
      <c r="H1034" s="10"/>
      <c r="I1034" s="10"/>
      <c r="J1034" s="1"/>
      <c r="K1034" s="1"/>
      <c r="L1034" s="1"/>
    </row>
    <row r="1035" spans="6:12" ht="12.75">
      <c r="F1035" s="1"/>
      <c r="G1035" s="10"/>
      <c r="H1035" s="10"/>
      <c r="I1035" s="10"/>
      <c r="J1035" s="1"/>
      <c r="K1035" s="1"/>
      <c r="L1035" s="1"/>
    </row>
    <row r="1036" spans="6:12" ht="12.75">
      <c r="F1036" s="1"/>
      <c r="G1036" s="10"/>
      <c r="H1036" s="10"/>
      <c r="I1036" s="10"/>
      <c r="J1036" s="1"/>
      <c r="K1036" s="1"/>
      <c r="L1036" s="1"/>
    </row>
    <row r="1037" spans="6:12" ht="12.75">
      <c r="F1037" s="1"/>
      <c r="G1037" s="10"/>
      <c r="H1037" s="10"/>
      <c r="I1037" s="10"/>
      <c r="J1037" s="1"/>
      <c r="K1037" s="1"/>
      <c r="L1037" s="1"/>
    </row>
    <row r="1038" spans="6:12" ht="12.75">
      <c r="F1038" s="1"/>
      <c r="G1038" s="18"/>
      <c r="H1038" s="18"/>
      <c r="I1038" s="10"/>
      <c r="J1038" s="1"/>
      <c r="K1038" s="1"/>
      <c r="L1038" s="1"/>
    </row>
    <row r="1039" spans="6:12" ht="12.75">
      <c r="F1039" s="1"/>
      <c r="G1039" s="10"/>
      <c r="H1039" s="10"/>
      <c r="I1039" s="10"/>
      <c r="J1039" s="1"/>
      <c r="K1039" s="1"/>
      <c r="L1039" s="1"/>
    </row>
    <row r="1040" spans="6:12" ht="12.75">
      <c r="F1040" s="1"/>
      <c r="G1040" s="9"/>
      <c r="H1040" s="9"/>
      <c r="I1040" s="10"/>
      <c r="J1040" s="1"/>
      <c r="K1040" s="1"/>
      <c r="L1040" s="1"/>
    </row>
    <row r="1041" spans="6:12" ht="12.75">
      <c r="F1041" s="1"/>
      <c r="G1041" s="148"/>
      <c r="H1041" s="9"/>
      <c r="I1041" s="10"/>
      <c r="J1041" s="1"/>
      <c r="K1041" s="1"/>
      <c r="L1041" s="1"/>
    </row>
    <row r="1042" spans="6:12" ht="12.75">
      <c r="F1042" s="1"/>
      <c r="G1042" s="148"/>
      <c r="H1042" s="9"/>
      <c r="I1042" s="10"/>
      <c r="J1042" s="1"/>
      <c r="K1042" s="1"/>
      <c r="L1042" s="1"/>
    </row>
    <row r="1043" spans="6:12" ht="12.75">
      <c r="F1043" s="1"/>
      <c r="G1043" s="148"/>
      <c r="H1043" s="9"/>
      <c r="I1043" s="1"/>
      <c r="J1043" s="1"/>
      <c r="K1043" s="1"/>
      <c r="L1043" s="1"/>
    </row>
    <row r="1044" spans="6:12" ht="12.75">
      <c r="F1044" s="1"/>
      <c r="G1044" s="148"/>
      <c r="H1044" s="9"/>
      <c r="I1044" s="10"/>
      <c r="J1044" s="1"/>
      <c r="K1044" s="1"/>
      <c r="L1044" s="1"/>
    </row>
    <row r="1045" spans="6:12" ht="12.75">
      <c r="F1045" s="1"/>
      <c r="G1045" s="148"/>
      <c r="H1045" s="9"/>
      <c r="I1045" s="10"/>
      <c r="J1045" s="1"/>
      <c r="K1045" s="1"/>
      <c r="L1045" s="1"/>
    </row>
    <row r="1046" spans="6:12" ht="12.75">
      <c r="F1046" s="1"/>
      <c r="G1046" s="148"/>
      <c r="H1046" s="9"/>
      <c r="I1046" s="10"/>
      <c r="J1046" s="1"/>
      <c r="K1046" s="1"/>
      <c r="L1046" s="1"/>
    </row>
    <row r="1047" spans="6:12" ht="12.75">
      <c r="F1047" s="1"/>
      <c r="G1047" s="18"/>
      <c r="H1047" s="18"/>
      <c r="I1047" s="10"/>
      <c r="J1047" s="1"/>
      <c r="K1047" s="1"/>
      <c r="L1047" s="1"/>
    </row>
    <row r="1048" spans="6:12" ht="12.75">
      <c r="F1048" s="1"/>
      <c r="G1048" s="10"/>
      <c r="H1048" s="10"/>
      <c r="I1048" s="10"/>
      <c r="J1048" s="1"/>
      <c r="K1048" s="1"/>
      <c r="L1048" s="1"/>
    </row>
    <row r="1049" spans="6:12" ht="12.75">
      <c r="F1049" s="1"/>
      <c r="G1049" s="10"/>
      <c r="H1049" s="10"/>
      <c r="I1049" s="10"/>
      <c r="J1049" s="1"/>
      <c r="K1049" s="1"/>
      <c r="L1049" s="1"/>
    </row>
    <row r="1050" spans="6:12" ht="12.75">
      <c r="F1050" s="1"/>
      <c r="G1050" s="10"/>
      <c r="H1050" s="10"/>
      <c r="I1050" s="10"/>
      <c r="J1050" s="1"/>
      <c r="K1050" s="1"/>
      <c r="L1050" s="1"/>
    </row>
    <row r="1051" spans="6:12" ht="12.75">
      <c r="F1051" s="1"/>
      <c r="G1051" s="18"/>
      <c r="H1051" s="18"/>
      <c r="I1051" s="10"/>
      <c r="J1051" s="1"/>
      <c r="K1051" s="1"/>
      <c r="L1051" s="1"/>
    </row>
    <row r="1052" spans="6:12" ht="12.75">
      <c r="F1052" s="1"/>
      <c r="G1052" s="10"/>
      <c r="H1052" s="10"/>
      <c r="I1052" s="10"/>
      <c r="J1052" s="1"/>
      <c r="K1052" s="1"/>
      <c r="L1052" s="1"/>
    </row>
    <row r="1053" spans="6:12" ht="12.75">
      <c r="F1053" s="1"/>
      <c r="G1053" s="9"/>
      <c r="H1053" s="9"/>
      <c r="I1053" s="10"/>
      <c r="J1053" s="1"/>
      <c r="K1053" s="1"/>
      <c r="L1053" s="1"/>
    </row>
    <row r="1054" spans="6:12" ht="12.75">
      <c r="F1054" s="1"/>
      <c r="G1054" s="148"/>
      <c r="H1054" s="9"/>
      <c r="I1054" s="10"/>
      <c r="J1054" s="1"/>
      <c r="K1054" s="1"/>
      <c r="L1054" s="1"/>
    </row>
    <row r="1055" spans="6:12" ht="12.75">
      <c r="F1055" s="1"/>
      <c r="G1055" s="18"/>
      <c r="H1055" s="18"/>
      <c r="I1055" s="10"/>
      <c r="J1055" s="1"/>
      <c r="K1055" s="1"/>
      <c r="L1055" s="1"/>
    </row>
    <row r="1056" spans="6:12" ht="12.75">
      <c r="F1056" s="1"/>
      <c r="G1056" s="18"/>
      <c r="H1056" s="18"/>
      <c r="I1056" s="10"/>
      <c r="J1056" s="1"/>
      <c r="K1056" s="1"/>
      <c r="L1056" s="1"/>
    </row>
    <row r="1057" spans="6:12" ht="12.75">
      <c r="F1057" s="1"/>
      <c r="G1057" s="18"/>
      <c r="H1057" s="18"/>
      <c r="I1057" s="10"/>
      <c r="J1057" s="1"/>
      <c r="K1057" s="1"/>
      <c r="L1057" s="1"/>
    </row>
    <row r="1058" spans="6:12" ht="12.75">
      <c r="F1058" s="1"/>
      <c r="G1058" s="18"/>
      <c r="H1058" s="18"/>
      <c r="I1058" s="10"/>
      <c r="J1058" s="1"/>
      <c r="K1058" s="1"/>
      <c r="L1058" s="1"/>
    </row>
    <row r="1059" spans="6:12" ht="12.75">
      <c r="F1059" s="1"/>
      <c r="G1059" s="18"/>
      <c r="H1059" s="18"/>
      <c r="I1059" s="10"/>
      <c r="J1059" s="1"/>
      <c r="K1059" s="1"/>
      <c r="L1059" s="1"/>
    </row>
    <row r="1060" spans="6:12" ht="12.75">
      <c r="F1060" s="1"/>
      <c r="G1060" s="18"/>
      <c r="H1060" s="18"/>
      <c r="I1060" s="10"/>
      <c r="J1060" s="1"/>
      <c r="K1060" s="1"/>
      <c r="L1060" s="1"/>
    </row>
    <row r="1061" spans="6:12" ht="12.75">
      <c r="F1061" s="1"/>
      <c r="G1061" s="10"/>
      <c r="H1061" s="10"/>
      <c r="I1061" s="1"/>
      <c r="J1061" s="1"/>
      <c r="K1061" s="1"/>
      <c r="L1061" s="1"/>
    </row>
    <row r="1062" spans="6:12" ht="12.75">
      <c r="F1062" s="1"/>
      <c r="G1062" s="10"/>
      <c r="H1062" s="10"/>
      <c r="I1062" s="10"/>
      <c r="J1062" s="1"/>
      <c r="K1062" s="1"/>
      <c r="L1062" s="1"/>
    </row>
    <row r="1063" spans="6:12" ht="12.75">
      <c r="F1063" s="1"/>
      <c r="G1063" s="18"/>
      <c r="H1063" s="18"/>
      <c r="I1063" s="10"/>
      <c r="J1063" s="1"/>
      <c r="K1063" s="1"/>
      <c r="L1063" s="1"/>
    </row>
    <row r="1064" spans="1:12" ht="12.75">
      <c r="A1064" s="18"/>
      <c r="B1064" s="18"/>
      <c r="C1064" s="18"/>
      <c r="D1064" s="18"/>
      <c r="E1064" s="18"/>
      <c r="F1064" s="1"/>
      <c r="G1064" s="18"/>
      <c r="H1064" s="18"/>
      <c r="I1064" s="10"/>
      <c r="J1064" s="1"/>
      <c r="K1064" s="1"/>
      <c r="L1064" s="1"/>
    </row>
    <row r="1065" spans="1:12" ht="12.75">
      <c r="A1065" s="18"/>
      <c r="B1065" s="18"/>
      <c r="C1065" s="18"/>
      <c r="D1065" s="18"/>
      <c r="E1065" s="18"/>
      <c r="F1065" s="1"/>
      <c r="G1065" s="18"/>
      <c r="H1065" s="18"/>
      <c r="I1065" s="10"/>
      <c r="J1065" s="1"/>
      <c r="K1065" s="1"/>
      <c r="L1065" s="1"/>
    </row>
    <row r="1066" spans="1:12" ht="12.75">
      <c r="A1066" s="259"/>
      <c r="B1066" s="259"/>
      <c r="C1066" s="259"/>
      <c r="D1066" s="259"/>
      <c r="E1066" s="259"/>
      <c r="F1066" s="1"/>
      <c r="G1066" s="10"/>
      <c r="H1066" s="10"/>
      <c r="I1066" s="1"/>
      <c r="J1066" s="1"/>
      <c r="K1066" s="1"/>
      <c r="L1066" s="1"/>
    </row>
    <row r="1067" spans="1:12" ht="12.75">
      <c r="A1067" s="259"/>
      <c r="B1067" s="259"/>
      <c r="C1067" s="259"/>
      <c r="D1067" s="259"/>
      <c r="E1067" s="259"/>
      <c r="F1067" s="1"/>
      <c r="G1067" s="10"/>
      <c r="H1067" s="10"/>
      <c r="I1067" s="1"/>
      <c r="J1067" s="1"/>
      <c r="K1067" s="1"/>
      <c r="L1067" s="1"/>
    </row>
    <row r="1068" spans="1:12" ht="12.75">
      <c r="A1068" s="259"/>
      <c r="B1068" s="259"/>
      <c r="C1068" s="259"/>
      <c r="D1068" s="259"/>
      <c r="E1068" s="259"/>
      <c r="F1068" s="1"/>
      <c r="G1068" s="10"/>
      <c r="H1068" s="10"/>
      <c r="I1068" s="1"/>
      <c r="J1068" s="1"/>
      <c r="K1068" s="1"/>
      <c r="L1068" s="1"/>
    </row>
    <row r="1069" spans="1:12" ht="12.75">
      <c r="A1069" s="259"/>
      <c r="B1069" s="259"/>
      <c r="C1069" s="259"/>
      <c r="D1069" s="259"/>
      <c r="E1069" s="259"/>
      <c r="F1069" s="1"/>
      <c r="G1069" s="10"/>
      <c r="H1069" s="10"/>
      <c r="I1069" s="1"/>
      <c r="J1069" s="1"/>
      <c r="K1069" s="1"/>
      <c r="L1069" s="1"/>
    </row>
    <row r="1070" spans="1:12" ht="12.75">
      <c r="A1070" s="259"/>
      <c r="B1070" s="259"/>
      <c r="C1070" s="259"/>
      <c r="D1070" s="259"/>
      <c r="E1070" s="259"/>
      <c r="F1070" s="1"/>
      <c r="G1070" s="10"/>
      <c r="H1070" s="10"/>
      <c r="I1070" s="1"/>
      <c r="J1070" s="1"/>
      <c r="K1070" s="1"/>
      <c r="L1070" s="1"/>
    </row>
    <row r="1071" spans="1:12" ht="12.75">
      <c r="A1071" s="259"/>
      <c r="B1071" s="259"/>
      <c r="C1071" s="259"/>
      <c r="D1071" s="259"/>
      <c r="E1071" s="259"/>
      <c r="F1071" s="1"/>
      <c r="G1071" s="10"/>
      <c r="H1071" s="10"/>
      <c r="I1071" s="1"/>
      <c r="J1071" s="1"/>
      <c r="K1071" s="1"/>
      <c r="L1071" s="1"/>
    </row>
    <row r="1072" spans="1:12" ht="12.75">
      <c r="A1072" s="259"/>
      <c r="B1072" s="259"/>
      <c r="C1072" s="259"/>
      <c r="D1072" s="259"/>
      <c r="E1072" s="259"/>
      <c r="F1072" s="1"/>
      <c r="G1072" s="10"/>
      <c r="H1072" s="10"/>
      <c r="I1072" s="1"/>
      <c r="J1072" s="1"/>
      <c r="K1072" s="1"/>
      <c r="L1072" s="1"/>
    </row>
    <row r="1073" spans="1:12" ht="12.75">
      <c r="A1073" s="259"/>
      <c r="B1073" s="259"/>
      <c r="C1073" s="259"/>
      <c r="D1073" s="259"/>
      <c r="E1073" s="259"/>
      <c r="F1073" s="1"/>
      <c r="G1073" s="10"/>
      <c r="H1073" s="10"/>
      <c r="I1073" s="1"/>
      <c r="J1073" s="1"/>
      <c r="K1073" s="1"/>
      <c r="L1073" s="1"/>
    </row>
    <row r="1074" spans="1:12" ht="12.75">
      <c r="A1074" s="259"/>
      <c r="B1074" s="259"/>
      <c r="C1074" s="259"/>
      <c r="D1074" s="259"/>
      <c r="E1074" s="259"/>
      <c r="F1074" s="1"/>
      <c r="G1074" s="10"/>
      <c r="H1074" s="10"/>
      <c r="I1074" s="1"/>
      <c r="J1074" s="1"/>
      <c r="K1074" s="1"/>
      <c r="L1074" s="1"/>
    </row>
    <row r="1075" spans="1:12" ht="12.75">
      <c r="A1075" s="259"/>
      <c r="B1075" s="259"/>
      <c r="C1075" s="259"/>
      <c r="D1075" s="259"/>
      <c r="E1075" s="259"/>
      <c r="F1075" s="1"/>
      <c r="G1075" s="10"/>
      <c r="H1075" s="10"/>
      <c r="I1075" s="1"/>
      <c r="J1075" s="1"/>
      <c r="K1075" s="1"/>
      <c r="L1075" s="1"/>
    </row>
    <row r="1076" spans="1:12" ht="12.75">
      <c r="A1076" s="259"/>
      <c r="B1076" s="259"/>
      <c r="C1076" s="259"/>
      <c r="D1076" s="259"/>
      <c r="E1076" s="259"/>
      <c r="F1076" s="1"/>
      <c r="G1076" s="10"/>
      <c r="H1076" s="10"/>
      <c r="I1076" s="1"/>
      <c r="J1076" s="1"/>
      <c r="K1076" s="1"/>
      <c r="L1076" s="1"/>
    </row>
    <row r="1077" spans="1:12" ht="12.75">
      <c r="A1077" s="259"/>
      <c r="B1077" s="259"/>
      <c r="C1077" s="259"/>
      <c r="D1077" s="259"/>
      <c r="E1077" s="259"/>
      <c r="F1077" s="1"/>
      <c r="G1077" s="10"/>
      <c r="H1077" s="10"/>
      <c r="I1077" s="1"/>
      <c r="J1077" s="1"/>
      <c r="K1077" s="1"/>
      <c r="L1077" s="1"/>
    </row>
    <row r="1078" spans="1:8" ht="12.75">
      <c r="A1078" s="259"/>
      <c r="B1078" s="259"/>
      <c r="C1078" s="259"/>
      <c r="D1078" s="259"/>
      <c r="E1078" s="259"/>
      <c r="G1078" s="259"/>
      <c r="H1078" s="259"/>
    </row>
    <row r="1079" spans="1:8" ht="12.75">
      <c r="A1079" s="259"/>
      <c r="B1079" s="259"/>
      <c r="C1079" s="259"/>
      <c r="D1079" s="259"/>
      <c r="E1079" s="259"/>
      <c r="G1079" s="259"/>
      <c r="H1079" s="259"/>
    </row>
    <row r="1080" spans="1:8" ht="12.75">
      <c r="A1080" s="259"/>
      <c r="B1080" s="259"/>
      <c r="C1080" s="259"/>
      <c r="D1080" s="259"/>
      <c r="E1080" s="259"/>
      <c r="G1080" s="259"/>
      <c r="H1080" s="259"/>
    </row>
    <row r="1081" spans="1:8" ht="12.75">
      <c r="A1081" s="259"/>
      <c r="B1081" s="259"/>
      <c r="C1081" s="259"/>
      <c r="D1081" s="259"/>
      <c r="E1081" s="259"/>
      <c r="G1081" s="259"/>
      <c r="H1081" s="259"/>
    </row>
    <row r="1082" spans="1:8" ht="12.75">
      <c r="A1082" s="259"/>
      <c r="B1082" s="259"/>
      <c r="C1082" s="259"/>
      <c r="D1082" s="259"/>
      <c r="E1082" s="259"/>
      <c r="G1082" s="259"/>
      <c r="H1082" s="259"/>
    </row>
    <row r="1083" spans="1:8" ht="12.75">
      <c r="A1083" s="259"/>
      <c r="B1083" s="259"/>
      <c r="C1083" s="259"/>
      <c r="D1083" s="259"/>
      <c r="E1083" s="259"/>
      <c r="G1083" s="259"/>
      <c r="H1083" s="259"/>
    </row>
    <row r="1084" spans="1:8" ht="12.75">
      <c r="A1084" s="259"/>
      <c r="B1084" s="259"/>
      <c r="C1084" s="259"/>
      <c r="D1084" s="259"/>
      <c r="E1084" s="259"/>
      <c r="G1084" s="259"/>
      <c r="H1084" s="259"/>
    </row>
    <row r="1085" spans="10:15" ht="12.75">
      <c r="J1085" s="259"/>
      <c r="K1085" s="259"/>
      <c r="L1085" s="259"/>
      <c r="M1085" s="259"/>
      <c r="N1085" s="259"/>
      <c r="O1085" s="259"/>
    </row>
    <row r="1086" spans="10:15" ht="12.75">
      <c r="J1086" s="259"/>
      <c r="K1086" s="259"/>
      <c r="L1086" s="259"/>
      <c r="M1086" s="259"/>
      <c r="N1086" s="259"/>
      <c r="O1086" s="259"/>
    </row>
    <row r="1087" spans="10:15" ht="12.75">
      <c r="J1087" s="259"/>
      <c r="K1087" s="259"/>
      <c r="L1087" s="259"/>
      <c r="M1087" s="259"/>
      <c r="N1087" s="259"/>
      <c r="O1087" s="259"/>
    </row>
    <row r="1088" spans="10:15" ht="12.75">
      <c r="J1088" s="259"/>
      <c r="K1088" s="259"/>
      <c r="L1088" s="259"/>
      <c r="M1088" s="259"/>
      <c r="N1088" s="259"/>
      <c r="O1088" s="259"/>
    </row>
    <row r="1089" spans="10:15" ht="12.75">
      <c r="J1089" s="259"/>
      <c r="K1089" s="259"/>
      <c r="L1089" s="259"/>
      <c r="M1089" s="259"/>
      <c r="N1089" s="259"/>
      <c r="O1089" s="259"/>
    </row>
    <row r="1090" spans="10:15" ht="12.75">
      <c r="J1090" s="259"/>
      <c r="K1090" s="259"/>
      <c r="L1090" s="259"/>
      <c r="M1090" s="259"/>
      <c r="N1090" s="259"/>
      <c r="O1090" s="259"/>
    </row>
    <row r="1091" spans="10:15" ht="12.75">
      <c r="J1091" s="259"/>
      <c r="K1091" s="259"/>
      <c r="L1091" s="259"/>
      <c r="M1091" s="259"/>
      <c r="N1091" s="259"/>
      <c r="O1091" s="259"/>
    </row>
    <row r="1092" spans="10:15" ht="12.75">
      <c r="J1092" s="259"/>
      <c r="K1092" s="259"/>
      <c r="L1092" s="259"/>
      <c r="M1092" s="259"/>
      <c r="N1092" s="259"/>
      <c r="O1092" s="259"/>
    </row>
    <row r="1093" spans="10:15" ht="12.75">
      <c r="J1093" s="259"/>
      <c r="K1093" s="259"/>
      <c r="L1093" s="259"/>
      <c r="M1093" s="259"/>
      <c r="N1093" s="259"/>
      <c r="O1093" s="259"/>
    </row>
    <row r="1094" spans="10:15" ht="12.75">
      <c r="J1094" s="259"/>
      <c r="K1094" s="259"/>
      <c r="L1094" s="259"/>
      <c r="M1094" s="259"/>
      <c r="N1094" s="259"/>
      <c r="O1094" s="259"/>
    </row>
    <row r="1095" spans="10:15" ht="12.75">
      <c r="J1095" s="259"/>
      <c r="K1095" s="259"/>
      <c r="L1095" s="259"/>
      <c r="M1095" s="259"/>
      <c r="N1095" s="259"/>
      <c r="O1095" s="259"/>
    </row>
    <row r="1096" spans="10:15" ht="12.75">
      <c r="J1096" s="259"/>
      <c r="K1096" s="259"/>
      <c r="L1096" s="259"/>
      <c r="M1096" s="259"/>
      <c r="N1096" s="259"/>
      <c r="O1096" s="259"/>
    </row>
    <row r="1097" spans="10:15" ht="12.75">
      <c r="J1097" s="259"/>
      <c r="K1097" s="259"/>
      <c r="L1097" s="259"/>
      <c r="M1097" s="259"/>
      <c r="N1097" s="259"/>
      <c r="O1097" s="259"/>
    </row>
    <row r="1098" spans="10:15" ht="12.75">
      <c r="J1098" s="259"/>
      <c r="K1098" s="259"/>
      <c r="L1098" s="259"/>
      <c r="M1098" s="259"/>
      <c r="N1098" s="259"/>
      <c r="O1098" s="259"/>
    </row>
    <row r="1099" spans="10:15" ht="12.75">
      <c r="J1099" s="259"/>
      <c r="K1099" s="259"/>
      <c r="L1099" s="259"/>
      <c r="M1099" s="259"/>
      <c r="N1099" s="259"/>
      <c r="O1099" s="259"/>
    </row>
    <row r="1100" spans="10:15" ht="12.75">
      <c r="J1100" s="259"/>
      <c r="K1100" s="259"/>
      <c r="L1100" s="259"/>
      <c r="M1100" s="259"/>
      <c r="N1100" s="259"/>
      <c r="O1100" s="259"/>
    </row>
    <row r="1101" spans="9:15" ht="12.75">
      <c r="I1101" s="259"/>
      <c r="J1101" s="259"/>
      <c r="K1101" s="259"/>
      <c r="L1101" s="259"/>
      <c r="M1101" s="259"/>
      <c r="N1101" s="259"/>
      <c r="O1101" s="259"/>
    </row>
    <row r="1102" spans="9:15" ht="12.75">
      <c r="I1102" s="259"/>
      <c r="J1102" s="259"/>
      <c r="K1102" s="259"/>
      <c r="L1102" s="259"/>
      <c r="M1102" s="259"/>
      <c r="N1102" s="259"/>
      <c r="O1102" s="259"/>
    </row>
    <row r="1103" spans="9:15" ht="12.75">
      <c r="I1103" s="259"/>
      <c r="J1103" s="259"/>
      <c r="K1103" s="259"/>
      <c r="L1103" s="259"/>
      <c r="M1103" s="259"/>
      <c r="N1103" s="259"/>
      <c r="O1103" s="259"/>
    </row>
    <row r="1104" spans="9:15" ht="12.75">
      <c r="I1104" s="259"/>
      <c r="J1104" s="259"/>
      <c r="K1104" s="259"/>
      <c r="L1104" s="259"/>
      <c r="M1104" s="259"/>
      <c r="N1104" s="259"/>
      <c r="O1104" s="259"/>
    </row>
    <row r="1105" spans="9:15" ht="12.75">
      <c r="I1105" s="259"/>
      <c r="J1105" s="259"/>
      <c r="K1105" s="259"/>
      <c r="L1105" s="259"/>
      <c r="M1105" s="259"/>
      <c r="N1105" s="259"/>
      <c r="O1105" s="259"/>
    </row>
    <row r="1106" spans="9:15" ht="12.75">
      <c r="I1106" s="259"/>
      <c r="J1106" s="259"/>
      <c r="K1106" s="259"/>
      <c r="L1106" s="259"/>
      <c r="M1106" s="259"/>
      <c r="N1106" s="259"/>
      <c r="O1106" s="259"/>
    </row>
    <row r="1107" spans="9:15" ht="12.75">
      <c r="I1107" s="259"/>
      <c r="J1107" s="259"/>
      <c r="K1107" s="259"/>
      <c r="L1107" s="259"/>
      <c r="M1107" s="259"/>
      <c r="N1107" s="259"/>
      <c r="O1107" s="259"/>
    </row>
    <row r="1108" spans="9:15" ht="12.75">
      <c r="I1108" s="259"/>
      <c r="J1108" s="259"/>
      <c r="K1108" s="259"/>
      <c r="L1108" s="259"/>
      <c r="M1108" s="259"/>
      <c r="N1108" s="259"/>
      <c r="O1108" s="259"/>
    </row>
    <row r="1109" spans="9:15" ht="12.75">
      <c r="I1109" s="259"/>
      <c r="J1109" s="259"/>
      <c r="K1109" s="259"/>
      <c r="L1109" s="259"/>
      <c r="M1109" s="259"/>
      <c r="N1109" s="259"/>
      <c r="O1109" s="259"/>
    </row>
    <row r="1110" spans="9:15" ht="12.75">
      <c r="I1110" s="259"/>
      <c r="J1110" s="259"/>
      <c r="K1110" s="259"/>
      <c r="L1110" s="259"/>
      <c r="M1110" s="259"/>
      <c r="N1110" s="259"/>
      <c r="O1110" s="259"/>
    </row>
    <row r="1111" spans="9:15" ht="12.75">
      <c r="I1111" s="259"/>
      <c r="J1111" s="259"/>
      <c r="K1111" s="259"/>
      <c r="L1111" s="259"/>
      <c r="M1111" s="259"/>
      <c r="N1111" s="259"/>
      <c r="O1111" s="259"/>
    </row>
    <row r="1112" spans="9:15" ht="12.75">
      <c r="I1112" s="259"/>
      <c r="J1112" s="259"/>
      <c r="K1112" s="259"/>
      <c r="L1112" s="259"/>
      <c r="M1112" s="259"/>
      <c r="N1112" s="259"/>
      <c r="O1112" s="259"/>
    </row>
    <row r="1113" spans="9:15" ht="12.75">
      <c r="I1113" s="259"/>
      <c r="J1113" s="259"/>
      <c r="K1113" s="259"/>
      <c r="L1113" s="259"/>
      <c r="M1113" s="259"/>
      <c r="N1113" s="259"/>
      <c r="O1113" s="259"/>
    </row>
    <row r="1114" spans="9:15" ht="12.75">
      <c r="I1114" s="259"/>
      <c r="J1114" s="259"/>
      <c r="K1114" s="259"/>
      <c r="L1114" s="259"/>
      <c r="M1114" s="259"/>
      <c r="N1114" s="259"/>
      <c r="O1114" s="259"/>
    </row>
    <row r="1115" spans="9:15" ht="12.75">
      <c r="I1115" s="259"/>
      <c r="J1115" s="259"/>
      <c r="K1115" s="259"/>
      <c r="L1115" s="259"/>
      <c r="M1115" s="259"/>
      <c r="N1115" s="259"/>
      <c r="O1115" s="259"/>
    </row>
    <row r="1116" spans="9:15" ht="12.75">
      <c r="I1116" s="259"/>
      <c r="J1116" s="259"/>
      <c r="K1116" s="259"/>
      <c r="L1116" s="259"/>
      <c r="M1116" s="259"/>
      <c r="N1116" s="259"/>
      <c r="O1116" s="259"/>
    </row>
    <row r="1117" spans="9:15" ht="12.75">
      <c r="I1117" s="259"/>
      <c r="J1117" s="259"/>
      <c r="K1117" s="259"/>
      <c r="L1117" s="259"/>
      <c r="M1117" s="259"/>
      <c r="N1117" s="259"/>
      <c r="O1117" s="259"/>
    </row>
    <row r="1118" spans="9:15" ht="12.75">
      <c r="I1118" s="259"/>
      <c r="J1118" s="259"/>
      <c r="K1118" s="259"/>
      <c r="L1118" s="259"/>
      <c r="M1118" s="259"/>
      <c r="N1118" s="259"/>
      <c r="O1118" s="259"/>
    </row>
    <row r="1119" spans="9:16" ht="12.75">
      <c r="I1119" s="259"/>
      <c r="J1119" s="259"/>
      <c r="K1119" s="259"/>
      <c r="L1119" s="259"/>
      <c r="M1119" s="259"/>
      <c r="N1119" s="259"/>
      <c r="O1119" s="259"/>
      <c r="P1119" s="10"/>
    </row>
    <row r="1120" spans="9:16" ht="12.75">
      <c r="I1120" s="259"/>
      <c r="J1120" s="259"/>
      <c r="K1120" s="259"/>
      <c r="L1120" s="259"/>
      <c r="M1120" s="259"/>
      <c r="N1120" s="259"/>
      <c r="O1120" s="259"/>
      <c r="P1120" s="10"/>
    </row>
    <row r="1121" spans="9:16" ht="12.75">
      <c r="I1121" s="259"/>
      <c r="J1121" s="259"/>
      <c r="K1121" s="259"/>
      <c r="L1121" s="259"/>
      <c r="M1121" s="259"/>
      <c r="N1121" s="259"/>
      <c r="O1121" s="259"/>
      <c r="P1121" s="10"/>
    </row>
    <row r="1122" spans="9:16" ht="12.75">
      <c r="I1122" s="259"/>
      <c r="J1122" s="259"/>
      <c r="K1122" s="259"/>
      <c r="L1122" s="259"/>
      <c r="M1122" s="259"/>
      <c r="N1122" s="259"/>
      <c r="O1122" s="259"/>
      <c r="P1122" s="10"/>
    </row>
    <row r="1123" spans="9:16" ht="12.75">
      <c r="I1123" s="259"/>
      <c r="J1123" s="259"/>
      <c r="K1123" s="259"/>
      <c r="L1123" s="259"/>
      <c r="M1123" s="259"/>
      <c r="N1123" s="259"/>
      <c r="O1123" s="259"/>
      <c r="P1123" s="10"/>
    </row>
    <row r="1124" spans="9:16" ht="12.75">
      <c r="I1124" s="259"/>
      <c r="J1124" s="259"/>
      <c r="K1124" s="259"/>
      <c r="L1124" s="259"/>
      <c r="M1124" s="259"/>
      <c r="N1124" s="259"/>
      <c r="O1124" s="259"/>
      <c r="P1124" s="10"/>
    </row>
    <row r="1125" spans="9:16" ht="12.75">
      <c r="I1125" s="259"/>
      <c r="J1125" s="259"/>
      <c r="K1125" s="259"/>
      <c r="L1125" s="259"/>
      <c r="M1125" s="259"/>
      <c r="N1125" s="259"/>
      <c r="O1125" s="259"/>
      <c r="P1125" s="10"/>
    </row>
    <row r="1126" spans="9:16" ht="12.75">
      <c r="I1126" s="259"/>
      <c r="J1126" s="259"/>
      <c r="K1126" s="259"/>
      <c r="L1126" s="259"/>
      <c r="M1126" s="259"/>
      <c r="N1126" s="259"/>
      <c r="O1126" s="259"/>
      <c r="P1126" s="10"/>
    </row>
    <row r="1127" spans="9:16" ht="12.75">
      <c r="I1127" s="259"/>
      <c r="J1127" s="259"/>
      <c r="K1127" s="259"/>
      <c r="L1127" s="259"/>
      <c r="M1127" s="259"/>
      <c r="N1127" s="259"/>
      <c r="O1127" s="259"/>
      <c r="P1127" s="10"/>
    </row>
    <row r="1128" spans="9:16" ht="12.75">
      <c r="I1128" s="259"/>
      <c r="J1128" s="259"/>
      <c r="K1128" s="259"/>
      <c r="L1128" s="259"/>
      <c r="M1128" s="259"/>
      <c r="N1128" s="259"/>
      <c r="O1128" s="259"/>
      <c r="P1128" s="10"/>
    </row>
    <row r="1129" spans="9:16" ht="12.75">
      <c r="I1129" s="259"/>
      <c r="J1129" s="259"/>
      <c r="K1129" s="259"/>
      <c r="L1129" s="259"/>
      <c r="M1129" s="259"/>
      <c r="N1129" s="259"/>
      <c r="O1129" s="259"/>
      <c r="P1129" s="10"/>
    </row>
    <row r="1130" spans="9:16" ht="12.75">
      <c r="I1130" s="259"/>
      <c r="J1130" s="259"/>
      <c r="K1130" s="259"/>
      <c r="L1130" s="259"/>
      <c r="M1130" s="259"/>
      <c r="N1130" s="259"/>
      <c r="O1130" s="259"/>
      <c r="P1130" s="10"/>
    </row>
    <row r="1131" spans="9:16" ht="12.75">
      <c r="I1131" s="259"/>
      <c r="J1131" s="259"/>
      <c r="K1131" s="259"/>
      <c r="L1131" s="259"/>
      <c r="M1131" s="259"/>
      <c r="N1131" s="259"/>
      <c r="O1131" s="259"/>
      <c r="P1131" s="10"/>
    </row>
    <row r="1132" spans="9:16" ht="12.75">
      <c r="I1132" s="259"/>
      <c r="J1132" s="259"/>
      <c r="K1132" s="259"/>
      <c r="L1132" s="259"/>
      <c r="M1132" s="259"/>
      <c r="N1132" s="259"/>
      <c r="O1132" s="259"/>
      <c r="P1132" s="10"/>
    </row>
    <row r="1133" spans="1:16" ht="12.75">
      <c r="A1133" s="1"/>
      <c r="B1133" s="1"/>
      <c r="C1133" s="1"/>
      <c r="D1133" s="1"/>
      <c r="E1133" s="1"/>
      <c r="F1133" s="1"/>
      <c r="G1133" s="1"/>
      <c r="H1133" s="1"/>
      <c r="I1133" s="10"/>
      <c r="J1133" s="10"/>
      <c r="K1133" s="10"/>
      <c r="L1133" s="10"/>
      <c r="M1133" s="10"/>
      <c r="N1133" s="10"/>
      <c r="O1133" s="10"/>
      <c r="P1133" s="10"/>
    </row>
    <row r="1134" spans="9:16" ht="12.75">
      <c r="I1134" s="259"/>
      <c r="J1134" s="259"/>
      <c r="K1134" s="259"/>
      <c r="L1134" s="259"/>
      <c r="M1134" s="259"/>
      <c r="N1134" s="259"/>
      <c r="O1134" s="259"/>
      <c r="P1134" s="10"/>
    </row>
    <row r="1135" spans="9:16" ht="12.75">
      <c r="I1135" s="259"/>
      <c r="J1135" s="259"/>
      <c r="K1135" s="259"/>
      <c r="L1135" s="259"/>
      <c r="M1135" s="259"/>
      <c r="N1135" s="259"/>
      <c r="O1135" s="259"/>
      <c r="P1135" s="10"/>
    </row>
    <row r="1136" spans="9:16" ht="12.75">
      <c r="I1136" s="259"/>
      <c r="J1136" s="259"/>
      <c r="K1136" s="259"/>
      <c r="L1136" s="259"/>
      <c r="M1136" s="259"/>
      <c r="N1136" s="259"/>
      <c r="O1136" s="259"/>
      <c r="P1136" s="10"/>
    </row>
    <row r="1137" spans="9:16" ht="12.75">
      <c r="I1137" s="259"/>
      <c r="J1137" s="259"/>
      <c r="K1137" s="259"/>
      <c r="L1137" s="259"/>
      <c r="M1137" s="259"/>
      <c r="N1137" s="259"/>
      <c r="O1137" s="259"/>
      <c r="P1137" s="10"/>
    </row>
    <row r="1138" spans="6:16" ht="12.75">
      <c r="F1138" s="10"/>
      <c r="G1138" s="18"/>
      <c r="H1138" s="18"/>
      <c r="I1138" s="18"/>
      <c r="J1138" s="18"/>
      <c r="K1138" s="18"/>
      <c r="L1138" s="18"/>
      <c r="M1138" s="18"/>
      <c r="N1138" s="18"/>
      <c r="O1138" s="18"/>
      <c r="P1138" s="10"/>
    </row>
    <row r="1139" spans="6:16" ht="12.75">
      <c r="F1139" s="259"/>
      <c r="G1139" s="259"/>
      <c r="H1139" s="259"/>
      <c r="I1139" s="259"/>
      <c r="J1139" s="259"/>
      <c r="K1139" s="259"/>
      <c r="L1139" s="259"/>
      <c r="M1139" s="259"/>
      <c r="N1139" s="259"/>
      <c r="O1139" s="259"/>
      <c r="P1139" s="10"/>
    </row>
    <row r="1140" spans="6:16" ht="12.75">
      <c r="F1140" s="259"/>
      <c r="G1140" s="259"/>
      <c r="H1140" s="259"/>
      <c r="I1140" s="259"/>
      <c r="J1140" s="259"/>
      <c r="K1140" s="259"/>
      <c r="L1140" s="259"/>
      <c r="M1140" s="259"/>
      <c r="N1140" s="259"/>
      <c r="O1140" s="259"/>
      <c r="P1140" s="10"/>
    </row>
    <row r="1141" spans="9:16" ht="12.75">
      <c r="I1141" s="259"/>
      <c r="J1141" s="259"/>
      <c r="K1141" s="259"/>
      <c r="L1141" s="259"/>
      <c r="M1141" s="259"/>
      <c r="N1141" s="259"/>
      <c r="O1141" s="259"/>
      <c r="P1141" s="10"/>
    </row>
    <row r="1142" spans="9:16" ht="12.75">
      <c r="I1142" s="259"/>
      <c r="J1142" s="259"/>
      <c r="K1142" s="259"/>
      <c r="L1142" s="259"/>
      <c r="M1142" s="259"/>
      <c r="N1142" s="259"/>
      <c r="O1142" s="259"/>
      <c r="P1142" s="10"/>
    </row>
    <row r="1143" spans="9:16" ht="12.75">
      <c r="I1143" s="259"/>
      <c r="J1143" s="259"/>
      <c r="K1143" s="259"/>
      <c r="L1143" s="259"/>
      <c r="M1143" s="259"/>
      <c r="N1143" s="259"/>
      <c r="O1143" s="259"/>
      <c r="P1143" s="10"/>
    </row>
    <row r="1144" spans="9:16" ht="12.75">
      <c r="I1144" s="259"/>
      <c r="J1144" s="259"/>
      <c r="K1144" s="259"/>
      <c r="L1144" s="259"/>
      <c r="M1144" s="259"/>
      <c r="N1144" s="259"/>
      <c r="O1144" s="259"/>
      <c r="P1144" s="10"/>
    </row>
    <row r="1145" spans="9:16" ht="12.75">
      <c r="I1145" s="259"/>
      <c r="J1145" s="259"/>
      <c r="K1145" s="259"/>
      <c r="L1145" s="259"/>
      <c r="M1145" s="259"/>
      <c r="N1145" s="259"/>
      <c r="O1145" s="259"/>
      <c r="P1145" s="10"/>
    </row>
    <row r="1146" spans="9:16" ht="12.75">
      <c r="I1146" s="259"/>
      <c r="J1146" s="259"/>
      <c r="K1146" s="259"/>
      <c r="L1146" s="259"/>
      <c r="M1146" s="259"/>
      <c r="N1146" s="259"/>
      <c r="O1146" s="259"/>
      <c r="P1146" s="10"/>
    </row>
    <row r="1147" spans="9:16" ht="12.75">
      <c r="I1147" s="259"/>
      <c r="J1147" s="259"/>
      <c r="K1147" s="259"/>
      <c r="L1147" s="259"/>
      <c r="M1147" s="259"/>
      <c r="N1147" s="259"/>
      <c r="O1147" s="259"/>
      <c r="P1147" s="10"/>
    </row>
    <row r="1148" spans="9:16" ht="12.75">
      <c r="I1148" s="259"/>
      <c r="J1148" s="259"/>
      <c r="K1148" s="259"/>
      <c r="L1148" s="259"/>
      <c r="M1148" s="259"/>
      <c r="N1148" s="259"/>
      <c r="O1148" s="259"/>
      <c r="P1148" s="10"/>
    </row>
    <row r="1149" spans="9:16" ht="12.75">
      <c r="I1149" s="259"/>
      <c r="J1149" s="259"/>
      <c r="K1149" s="259"/>
      <c r="L1149" s="259"/>
      <c r="M1149" s="259"/>
      <c r="N1149" s="259"/>
      <c r="O1149" s="259"/>
      <c r="P1149" s="10"/>
    </row>
    <row r="1150" spans="9:16" ht="12.75">
      <c r="I1150" s="259"/>
      <c r="J1150" s="259"/>
      <c r="K1150" s="259"/>
      <c r="L1150" s="259"/>
      <c r="M1150" s="259"/>
      <c r="N1150" s="259"/>
      <c r="O1150" s="259"/>
      <c r="P1150" s="10"/>
    </row>
    <row r="1151" spans="9:16" ht="12.75">
      <c r="I1151" s="259"/>
      <c r="J1151" s="259"/>
      <c r="K1151" s="259"/>
      <c r="L1151" s="259"/>
      <c r="M1151" s="259"/>
      <c r="N1151" s="259"/>
      <c r="O1151" s="259"/>
      <c r="P1151" s="10"/>
    </row>
    <row r="1152" spans="9:16" ht="12.75">
      <c r="I1152" s="259"/>
      <c r="J1152" s="259"/>
      <c r="K1152" s="259"/>
      <c r="L1152" s="259"/>
      <c r="M1152" s="259"/>
      <c r="N1152" s="259"/>
      <c r="O1152" s="259"/>
      <c r="P1152" s="10"/>
    </row>
    <row r="1153" spans="9:16" ht="12.75">
      <c r="I1153" s="259"/>
      <c r="J1153" s="259"/>
      <c r="K1153" s="259"/>
      <c r="L1153" s="259"/>
      <c r="M1153" s="259"/>
      <c r="N1153" s="259"/>
      <c r="O1153" s="259"/>
      <c r="P1153" s="10"/>
    </row>
    <row r="1154" spans="9:16" ht="12.75">
      <c r="I1154" s="259"/>
      <c r="J1154" s="259"/>
      <c r="K1154" s="259"/>
      <c r="L1154" s="259"/>
      <c r="M1154" s="259"/>
      <c r="N1154" s="259"/>
      <c r="O1154" s="259"/>
      <c r="P1154" s="10"/>
    </row>
    <row r="1155" spans="9:16" ht="12.75">
      <c r="I1155" s="259"/>
      <c r="J1155" s="259"/>
      <c r="K1155" s="259"/>
      <c r="L1155" s="259"/>
      <c r="M1155" s="259"/>
      <c r="N1155" s="259"/>
      <c r="O1155" s="259"/>
      <c r="P1155" s="10"/>
    </row>
    <row r="1156" spans="9:16" ht="12.75">
      <c r="I1156" s="259"/>
      <c r="J1156" s="259"/>
      <c r="K1156" s="259"/>
      <c r="L1156" s="259"/>
      <c r="M1156" s="259"/>
      <c r="N1156" s="259"/>
      <c r="O1156" s="259"/>
      <c r="P1156" s="10"/>
    </row>
    <row r="1157" spans="9:16" ht="12.75">
      <c r="I1157" s="259"/>
      <c r="J1157" s="259"/>
      <c r="K1157" s="259"/>
      <c r="L1157" s="259"/>
      <c r="M1157" s="259"/>
      <c r="N1157" s="259"/>
      <c r="O1157" s="259"/>
      <c r="P1157" s="10"/>
    </row>
    <row r="1158" spans="9:16" ht="12.75">
      <c r="I1158" s="259"/>
      <c r="J1158" s="259"/>
      <c r="K1158" s="259"/>
      <c r="L1158" s="259"/>
      <c r="M1158" s="259"/>
      <c r="N1158" s="259"/>
      <c r="O1158" s="259"/>
      <c r="P1158" s="10"/>
    </row>
    <row r="1159" spans="9:16" ht="12.75">
      <c r="I1159" s="259"/>
      <c r="J1159" s="259"/>
      <c r="K1159" s="259"/>
      <c r="L1159" s="259"/>
      <c r="M1159" s="259"/>
      <c r="N1159" s="259"/>
      <c r="O1159" s="259"/>
      <c r="P1159" s="10"/>
    </row>
    <row r="1160" spans="9:16" ht="12.75">
      <c r="I1160" s="259"/>
      <c r="J1160" s="259"/>
      <c r="K1160" s="259"/>
      <c r="L1160" s="259"/>
      <c r="M1160" s="259"/>
      <c r="N1160" s="259"/>
      <c r="O1160" s="259"/>
      <c r="P1160" s="10"/>
    </row>
    <row r="1161" spans="9:16" ht="12.75">
      <c r="I1161" s="259"/>
      <c r="J1161" s="259"/>
      <c r="K1161" s="259"/>
      <c r="L1161" s="259"/>
      <c r="M1161" s="259"/>
      <c r="N1161" s="259"/>
      <c r="O1161" s="259"/>
      <c r="P1161" s="10"/>
    </row>
    <row r="1162" spans="9:16" ht="12.75">
      <c r="I1162" s="259"/>
      <c r="J1162" s="259"/>
      <c r="K1162" s="259"/>
      <c r="L1162" s="259"/>
      <c r="M1162" s="259"/>
      <c r="N1162" s="259"/>
      <c r="O1162" s="259"/>
      <c r="P1162" s="10"/>
    </row>
    <row r="1163" spans="6:16" ht="12.75">
      <c r="F1163" s="259"/>
      <c r="G1163" s="259"/>
      <c r="H1163" s="259"/>
      <c r="I1163" s="259"/>
      <c r="J1163" s="259"/>
      <c r="K1163" s="259"/>
      <c r="L1163" s="259"/>
      <c r="M1163" s="259"/>
      <c r="N1163" s="259"/>
      <c r="O1163" s="259"/>
      <c r="P1163" s="10"/>
    </row>
    <row r="1164" spans="6:16" ht="12.75">
      <c r="F1164" s="259"/>
      <c r="G1164" s="259"/>
      <c r="H1164" s="259"/>
      <c r="I1164" s="259"/>
      <c r="J1164" s="259"/>
      <c r="K1164" s="259"/>
      <c r="L1164" s="259"/>
      <c r="M1164" s="259"/>
      <c r="N1164" s="259"/>
      <c r="O1164" s="259"/>
      <c r="P1164" s="10"/>
    </row>
    <row r="1165" spans="6:16" ht="12.75">
      <c r="F1165" s="259"/>
      <c r="G1165" s="259"/>
      <c r="H1165" s="259"/>
      <c r="I1165" s="259"/>
      <c r="J1165" s="259"/>
      <c r="K1165" s="259"/>
      <c r="L1165" s="259"/>
      <c r="M1165" s="259"/>
      <c r="N1165" s="259"/>
      <c r="O1165" s="259"/>
      <c r="P1165" s="10"/>
    </row>
    <row r="1166" spans="6:16" ht="12.75">
      <c r="F1166" s="259"/>
      <c r="G1166" s="259"/>
      <c r="H1166" s="259"/>
      <c r="I1166" s="259"/>
      <c r="J1166" s="259"/>
      <c r="K1166" s="259"/>
      <c r="L1166" s="259"/>
      <c r="M1166" s="259"/>
      <c r="N1166" s="259"/>
      <c r="O1166" s="259"/>
      <c r="P1166" s="10"/>
    </row>
    <row r="1167" spans="6:16" ht="12.75">
      <c r="F1167" s="259"/>
      <c r="G1167" s="259"/>
      <c r="H1167" s="259"/>
      <c r="I1167" s="259"/>
      <c r="J1167" s="259"/>
      <c r="K1167" s="259"/>
      <c r="L1167" s="259"/>
      <c r="M1167" s="259"/>
      <c r="N1167" s="259"/>
      <c r="O1167" s="259"/>
      <c r="P1167" s="10"/>
    </row>
    <row r="1168" spans="6:16" ht="12.75">
      <c r="F1168" s="259"/>
      <c r="G1168" s="259"/>
      <c r="H1168" s="259"/>
      <c r="I1168" s="259"/>
      <c r="J1168" s="259"/>
      <c r="K1168" s="259"/>
      <c r="L1168" s="259"/>
      <c r="M1168" s="259"/>
      <c r="N1168" s="259"/>
      <c r="O1168" s="259"/>
      <c r="P1168" s="10"/>
    </row>
    <row r="1169" spans="6:16" ht="12.75">
      <c r="F1169" s="259"/>
      <c r="G1169" s="259"/>
      <c r="H1169" s="259"/>
      <c r="I1169" s="259"/>
      <c r="J1169" s="259"/>
      <c r="K1169" s="259"/>
      <c r="L1169" s="259"/>
      <c r="M1169" s="259"/>
      <c r="N1169" s="259"/>
      <c r="O1169" s="259"/>
      <c r="P1169" s="10"/>
    </row>
    <row r="1170" spans="6:16" ht="12.75">
      <c r="F1170" s="259"/>
      <c r="G1170" s="259"/>
      <c r="H1170" s="259"/>
      <c r="I1170" s="259"/>
      <c r="J1170" s="259"/>
      <c r="K1170" s="259"/>
      <c r="L1170" s="259"/>
      <c r="M1170" s="259"/>
      <c r="N1170" s="259"/>
      <c r="O1170" s="259"/>
      <c r="P1170" s="10"/>
    </row>
    <row r="1171" spans="6:16" ht="12.75"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10"/>
    </row>
    <row r="1172" spans="6:16" ht="12.75">
      <c r="F1172" s="259"/>
      <c r="G1172" s="259"/>
      <c r="H1172" s="259"/>
      <c r="I1172" s="259"/>
      <c r="J1172" s="259"/>
      <c r="K1172" s="259"/>
      <c r="L1172" s="259"/>
      <c r="M1172" s="259"/>
      <c r="N1172" s="259"/>
      <c r="O1172" s="259"/>
      <c r="P1172" s="10"/>
    </row>
    <row r="1173" spans="6:16" ht="12.75">
      <c r="F1173" s="259"/>
      <c r="G1173" s="259"/>
      <c r="H1173" s="259"/>
      <c r="I1173" s="259"/>
      <c r="J1173" s="259"/>
      <c r="K1173" s="259"/>
      <c r="L1173" s="259"/>
      <c r="M1173" s="259"/>
      <c r="N1173" s="259"/>
      <c r="O1173" s="259"/>
      <c r="P1173" s="10"/>
    </row>
    <row r="1174" spans="6:16" ht="12.75">
      <c r="F1174" s="259"/>
      <c r="G1174" s="259"/>
      <c r="H1174" s="259"/>
      <c r="I1174" s="259"/>
      <c r="J1174" s="259"/>
      <c r="K1174" s="259"/>
      <c r="L1174" s="259"/>
      <c r="M1174" s="259"/>
      <c r="N1174" s="259"/>
      <c r="O1174" s="259"/>
      <c r="P1174" s="10"/>
    </row>
    <row r="1175" spans="6:16" ht="12.75">
      <c r="F1175" s="259"/>
      <c r="G1175" s="259"/>
      <c r="H1175" s="259"/>
      <c r="I1175" s="259"/>
      <c r="J1175" s="259"/>
      <c r="K1175" s="259"/>
      <c r="L1175" s="259"/>
      <c r="M1175" s="259"/>
      <c r="N1175" s="259"/>
      <c r="O1175" s="259"/>
      <c r="P1175" s="10"/>
    </row>
    <row r="1176" spans="6:16" ht="12.75">
      <c r="F1176" s="259"/>
      <c r="G1176" s="259"/>
      <c r="H1176" s="259"/>
      <c r="I1176" s="259"/>
      <c r="J1176" s="259"/>
      <c r="K1176" s="259"/>
      <c r="L1176" s="259"/>
      <c r="M1176" s="259"/>
      <c r="N1176" s="259"/>
      <c r="O1176" s="259"/>
      <c r="P1176" s="10"/>
    </row>
    <row r="1177" spans="6:16" ht="12.75">
      <c r="F1177" s="259"/>
      <c r="G1177" s="259"/>
      <c r="H1177" s="259"/>
      <c r="I1177" s="259"/>
      <c r="J1177" s="259"/>
      <c r="K1177" s="259"/>
      <c r="L1177" s="259"/>
      <c r="M1177" s="259"/>
      <c r="N1177" s="259"/>
      <c r="O1177" s="259"/>
      <c r="P1177" s="10"/>
    </row>
    <row r="1178" spans="1:16" ht="12.75">
      <c r="A1178" s="259"/>
      <c r="B1178" s="259"/>
      <c r="C1178" s="259"/>
      <c r="D1178" s="259"/>
      <c r="E1178" s="259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0"/>
    </row>
    <row r="1179" spans="1:16" ht="12.75">
      <c r="A1179" s="259"/>
      <c r="B1179" s="259"/>
      <c r="C1179" s="259"/>
      <c r="D1179" s="259"/>
      <c r="E1179" s="259"/>
      <c r="F1179" s="259"/>
      <c r="G1179" s="18"/>
      <c r="H1179" s="18"/>
      <c r="I1179" s="18"/>
      <c r="J1179" s="18"/>
      <c r="K1179" s="18"/>
      <c r="L1179" s="18"/>
      <c r="M1179" s="18"/>
      <c r="N1179" s="18"/>
      <c r="O1179" s="18"/>
      <c r="P1179" s="10"/>
    </row>
    <row r="1180" spans="1:16" ht="12.75">
      <c r="A1180" s="259"/>
      <c r="B1180" s="259"/>
      <c r="C1180" s="259"/>
      <c r="D1180" s="259"/>
      <c r="E1180" s="259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0"/>
    </row>
    <row r="1181" spans="1:16" ht="12.75">
      <c r="A1181" s="259"/>
      <c r="B1181" s="259"/>
      <c r="C1181" s="259"/>
      <c r="D1181" s="259"/>
      <c r="E1181" s="259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0"/>
    </row>
    <row r="1182" spans="1:16" ht="12.75">
      <c r="A1182" s="259"/>
      <c r="B1182" s="259"/>
      <c r="C1182" s="259"/>
      <c r="D1182" s="259"/>
      <c r="E1182" s="259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0"/>
    </row>
    <row r="1183" spans="1:16" ht="12.75">
      <c r="A1183" s="259"/>
      <c r="B1183" s="259"/>
      <c r="C1183" s="259"/>
      <c r="D1183" s="259"/>
      <c r="E1183" s="259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0"/>
    </row>
    <row r="1184" spans="1:16" ht="12.75">
      <c r="A1184" s="259"/>
      <c r="B1184" s="259"/>
      <c r="C1184" s="259"/>
      <c r="D1184" s="259"/>
      <c r="E1184" s="259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0"/>
    </row>
    <row r="1185" spans="1:16" ht="12.75">
      <c r="A1185" s="259"/>
      <c r="B1185" s="259"/>
      <c r="C1185" s="259"/>
      <c r="D1185" s="259"/>
      <c r="E1185" s="259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0"/>
    </row>
    <row r="1186" spans="1:16" ht="12.75">
      <c r="A1186" s="259"/>
      <c r="B1186" s="259"/>
      <c r="C1186" s="259"/>
      <c r="D1186" s="259"/>
      <c r="E1186" s="259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0"/>
    </row>
    <row r="1187" spans="1:16" ht="12.75">
      <c r="A1187" s="259"/>
      <c r="B1187" s="259"/>
      <c r="C1187" s="259"/>
      <c r="D1187" s="259"/>
      <c r="E1187" s="259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0"/>
    </row>
    <row r="1188" spans="1:16" ht="12.75">
      <c r="A1188" s="259"/>
      <c r="B1188" s="259"/>
      <c r="C1188" s="259"/>
      <c r="D1188" s="259"/>
      <c r="E1188" s="259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0"/>
    </row>
    <row r="1189" spans="1:16" ht="12.75">
      <c r="A1189" s="259"/>
      <c r="B1189" s="259"/>
      <c r="C1189" s="259"/>
      <c r="D1189" s="259"/>
      <c r="E1189" s="259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0"/>
    </row>
    <row r="1190" spans="1:16" ht="12.75">
      <c r="A1190" s="259"/>
      <c r="B1190" s="259"/>
      <c r="C1190" s="259"/>
      <c r="D1190" s="259"/>
      <c r="E1190" s="259"/>
      <c r="F1190" s="10"/>
      <c r="G1190" s="10"/>
      <c r="H1190" s="10"/>
      <c r="I1190" s="10"/>
      <c r="J1190" s="264"/>
      <c r="K1190" s="30"/>
      <c r="L1190" s="30"/>
      <c r="M1190" s="87"/>
      <c r="N1190" s="10"/>
      <c r="O1190" s="10"/>
      <c r="P1190" s="10"/>
    </row>
    <row r="1191" spans="1:16" ht="12.75">
      <c r="A1191" s="259"/>
      <c r="B1191" s="259"/>
      <c r="C1191" s="259"/>
      <c r="D1191" s="259"/>
      <c r="E1191" s="259"/>
      <c r="F1191" s="153"/>
      <c r="G1191" s="50"/>
      <c r="H1191" s="50"/>
      <c r="I1191" s="50"/>
      <c r="J1191" s="88"/>
      <c r="K1191" s="9"/>
      <c r="L1191" s="9"/>
      <c r="M1191" s="153"/>
      <c r="N1191" s="50"/>
      <c r="O1191" s="50"/>
      <c r="P1191" s="30"/>
    </row>
    <row r="1192" spans="1:16" ht="12.75">
      <c r="A1192" s="259"/>
      <c r="B1192" s="259"/>
      <c r="C1192" s="259"/>
      <c r="D1192" s="259"/>
      <c r="E1192" s="259"/>
      <c r="F1192" s="153"/>
      <c r="G1192" s="85"/>
      <c r="H1192" s="30"/>
      <c r="I1192" s="30"/>
      <c r="J1192" s="88"/>
      <c r="K1192" s="148"/>
      <c r="L1192" s="9"/>
      <c r="M1192" s="264"/>
      <c r="N1192" s="85"/>
      <c r="O1192" s="50"/>
      <c r="P1192" s="30"/>
    </row>
    <row r="1193" spans="1:16" ht="12.75">
      <c r="A1193" s="259"/>
      <c r="B1193" s="259"/>
      <c r="C1193" s="259"/>
      <c r="D1193" s="259"/>
      <c r="E1193" s="259"/>
      <c r="F1193" s="17"/>
      <c r="G1193" s="18"/>
      <c r="H1193" s="18"/>
      <c r="I1193" s="18"/>
      <c r="J1193" s="17"/>
      <c r="K1193" s="296"/>
      <c r="L1193" s="44"/>
      <c r="M1193" s="44"/>
      <c r="N1193" s="72"/>
      <c r="O1193" s="17"/>
      <c r="P1193" s="10"/>
    </row>
    <row r="1194" spans="1:16" ht="12.75">
      <c r="A1194" s="259"/>
      <c r="B1194" s="259"/>
      <c r="C1194" s="259"/>
      <c r="D1194" s="259"/>
      <c r="E1194" s="259"/>
      <c r="F1194" s="17"/>
      <c r="G1194" s="18"/>
      <c r="H1194" s="18"/>
      <c r="I1194" s="18"/>
      <c r="J1194" s="18"/>
      <c r="K1194" s="296"/>
      <c r="L1194" s="73"/>
      <c r="M1194" s="44"/>
      <c r="N1194" s="71"/>
      <c r="O1194" s="293"/>
      <c r="P1194" s="10"/>
    </row>
    <row r="1195" spans="1:16" ht="12.75">
      <c r="A1195" s="259"/>
      <c r="B1195" s="259"/>
      <c r="C1195" s="259"/>
      <c r="D1195" s="259"/>
      <c r="E1195" s="259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0"/>
    </row>
    <row r="1196" spans="1:16" ht="12.75">
      <c r="A1196" s="259"/>
      <c r="B1196" s="259"/>
      <c r="C1196" s="259"/>
      <c r="D1196" s="259"/>
      <c r="E1196" s="259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0"/>
    </row>
    <row r="1197" spans="1:16" ht="12.75">
      <c r="A1197" s="259"/>
      <c r="B1197" s="259"/>
      <c r="C1197" s="259"/>
      <c r="D1197" s="259"/>
      <c r="E1197" s="259"/>
      <c r="F1197" s="17"/>
      <c r="G1197" s="18"/>
      <c r="H1197" s="18"/>
      <c r="I1197" s="18"/>
      <c r="J1197" s="18"/>
      <c r="K1197" s="18"/>
      <c r="L1197" s="18"/>
      <c r="M1197" s="18"/>
      <c r="N1197" s="18"/>
      <c r="O1197" s="18"/>
      <c r="P1197" s="10"/>
    </row>
    <row r="1198" spans="1:16" ht="12.75">
      <c r="A1198" s="259"/>
      <c r="B1198" s="259"/>
      <c r="C1198" s="259"/>
      <c r="D1198" s="259"/>
      <c r="E1198" s="259"/>
      <c r="F1198" s="17"/>
      <c r="G1198" s="18"/>
      <c r="H1198" s="18"/>
      <c r="I1198" s="18"/>
      <c r="J1198" s="18"/>
      <c r="K1198" s="18"/>
      <c r="L1198" s="18"/>
      <c r="M1198" s="18"/>
      <c r="N1198" s="18"/>
      <c r="O1198" s="18"/>
      <c r="P1198" s="10"/>
    </row>
    <row r="1199" spans="1:16" ht="12.75">
      <c r="A1199" s="259"/>
      <c r="B1199" s="259"/>
      <c r="C1199" s="259"/>
      <c r="D1199" s="259"/>
      <c r="E1199" s="259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0"/>
    </row>
    <row r="1200" spans="1:16" ht="12.75">
      <c r="A1200" s="259"/>
      <c r="B1200" s="259"/>
      <c r="C1200" s="259"/>
      <c r="D1200" s="259"/>
      <c r="E1200" s="259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0"/>
    </row>
    <row r="1201" spans="1:16" ht="12.75">
      <c r="A1201" s="259"/>
      <c r="B1201" s="259"/>
      <c r="C1201" s="259"/>
      <c r="D1201" s="259"/>
      <c r="E1201" s="259"/>
      <c r="F1201" s="17"/>
      <c r="G1201" s="17"/>
      <c r="H1201" s="18"/>
      <c r="I1201" s="18"/>
      <c r="J1201" s="18"/>
      <c r="K1201" s="18"/>
      <c r="L1201" s="18"/>
      <c r="M1201" s="18"/>
      <c r="N1201" s="18"/>
      <c r="O1201" s="18"/>
      <c r="P1201" s="10"/>
    </row>
    <row r="1202" spans="1:16" ht="12.75">
      <c r="A1202" s="259"/>
      <c r="B1202" s="259"/>
      <c r="C1202" s="259"/>
      <c r="D1202" s="259"/>
      <c r="E1202" s="259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0"/>
    </row>
    <row r="1203" spans="1:16" ht="12.75">
      <c r="A1203" s="259"/>
      <c r="B1203" s="259"/>
      <c r="C1203" s="259"/>
      <c r="D1203" s="259"/>
      <c r="E1203" s="259"/>
      <c r="F1203" s="10"/>
      <c r="G1203" s="10"/>
      <c r="H1203" s="10"/>
      <c r="I1203" s="10"/>
      <c r="J1203" s="264"/>
      <c r="K1203" s="30"/>
      <c r="L1203" s="30"/>
      <c r="M1203" s="87"/>
      <c r="N1203" s="10"/>
      <c r="O1203" s="10"/>
      <c r="P1203" s="10"/>
    </row>
    <row r="1204" spans="1:16" ht="12.75">
      <c r="A1204" s="259"/>
      <c r="B1204" s="259"/>
      <c r="C1204" s="259"/>
      <c r="D1204" s="259"/>
      <c r="E1204" s="259"/>
      <c r="F1204" s="153"/>
      <c r="G1204" s="50"/>
      <c r="H1204" s="50"/>
      <c r="I1204" s="50"/>
      <c r="J1204" s="88"/>
      <c r="K1204" s="9"/>
      <c r="L1204" s="9"/>
      <c r="M1204" s="153"/>
      <c r="N1204" s="50"/>
      <c r="O1204" s="50"/>
      <c r="P1204" s="30"/>
    </row>
    <row r="1205" spans="1:16" ht="12.75">
      <c r="A1205" s="259"/>
      <c r="B1205" s="259"/>
      <c r="C1205" s="259"/>
      <c r="D1205" s="259"/>
      <c r="E1205" s="259"/>
      <c r="F1205" s="153"/>
      <c r="G1205" s="85"/>
      <c r="H1205" s="30"/>
      <c r="I1205" s="30"/>
      <c r="J1205" s="88"/>
      <c r="K1205" s="148"/>
      <c r="L1205" s="9"/>
      <c r="M1205" s="264"/>
      <c r="N1205" s="85"/>
      <c r="O1205" s="50"/>
      <c r="P1205" s="30"/>
    </row>
    <row r="1206" spans="1:16" ht="12.75">
      <c r="A1206" s="259"/>
      <c r="B1206" s="259"/>
      <c r="C1206" s="259"/>
      <c r="D1206" s="259"/>
      <c r="E1206" s="259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0"/>
    </row>
    <row r="1207" spans="1:16" ht="12.75">
      <c r="A1207" s="259"/>
      <c r="B1207" s="259"/>
      <c r="C1207" s="259"/>
      <c r="D1207" s="259"/>
      <c r="E1207" s="259"/>
      <c r="F1207" s="123"/>
      <c r="G1207" s="18"/>
      <c r="H1207" s="18"/>
      <c r="I1207" s="18"/>
      <c r="J1207" s="18"/>
      <c r="K1207" s="18"/>
      <c r="L1207" s="18"/>
      <c r="M1207" s="18"/>
      <c r="N1207" s="18"/>
      <c r="O1207" s="18"/>
      <c r="P1207" s="10"/>
    </row>
    <row r="1208" spans="1:16" ht="12.75">
      <c r="A1208" s="259"/>
      <c r="B1208" s="259"/>
      <c r="C1208" s="259"/>
      <c r="D1208" s="259"/>
      <c r="E1208" s="259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8"/>
    </row>
    <row r="1209" spans="1:16" ht="12.75">
      <c r="A1209" s="259"/>
      <c r="B1209" s="259"/>
      <c r="C1209" s="259"/>
      <c r="D1209" s="259"/>
      <c r="E1209" s="259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8"/>
    </row>
    <row r="1210" spans="1:16" ht="12.75">
      <c r="A1210" s="259"/>
      <c r="B1210" s="259"/>
      <c r="C1210" s="259"/>
      <c r="D1210" s="259"/>
      <c r="E1210" s="259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</row>
    <row r="1211" spans="1:16" ht="12.75">
      <c r="A1211" s="259"/>
      <c r="B1211" s="259"/>
      <c r="C1211" s="259"/>
      <c r="D1211" s="259"/>
      <c r="E1211" s="259"/>
      <c r="F1211" s="285"/>
      <c r="G1211" s="285"/>
      <c r="H1211" s="285"/>
      <c r="I1211" s="285"/>
      <c r="J1211" s="15"/>
      <c r="K1211" s="285"/>
      <c r="L1211" s="285"/>
      <c r="M1211" s="285"/>
      <c r="N1211" s="285"/>
      <c r="O1211" s="285"/>
      <c r="P1211" s="31"/>
    </row>
    <row r="1212" spans="1:16" ht="12.75">
      <c r="A1212" s="259"/>
      <c r="B1212" s="259"/>
      <c r="C1212" s="259"/>
      <c r="D1212" s="259"/>
      <c r="E1212" s="259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8"/>
    </row>
    <row r="1213" spans="1:16" ht="12.75">
      <c r="A1213" s="259"/>
      <c r="B1213" s="259"/>
      <c r="C1213" s="259"/>
      <c r="D1213" s="259"/>
      <c r="E1213" s="259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8"/>
    </row>
    <row r="1214" spans="1:16" ht="12.75">
      <c r="A1214" s="259"/>
      <c r="B1214" s="259"/>
      <c r="C1214" s="259"/>
      <c r="D1214" s="259"/>
      <c r="E1214" s="259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8"/>
    </row>
    <row r="1215" spans="1:16" ht="12.75">
      <c r="A1215" s="259"/>
      <c r="B1215" s="259"/>
      <c r="C1215" s="259"/>
      <c r="D1215" s="259"/>
      <c r="E1215" s="259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8"/>
    </row>
    <row r="1216" spans="1:16" ht="12.75">
      <c r="A1216" s="297"/>
      <c r="B1216" s="297"/>
      <c r="C1216" s="297"/>
      <c r="D1216" s="297"/>
      <c r="E1216" s="297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8"/>
    </row>
    <row r="1217" spans="1:16" ht="12.75">
      <c r="A1217" s="259"/>
      <c r="B1217" s="259"/>
      <c r="C1217" s="259"/>
      <c r="D1217" s="259"/>
      <c r="E1217" s="259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8"/>
    </row>
    <row r="1218" spans="1:16" ht="12.75">
      <c r="A1218" s="259"/>
      <c r="B1218" s="259"/>
      <c r="C1218" s="259"/>
      <c r="D1218" s="259"/>
      <c r="E1218" s="259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8"/>
    </row>
    <row r="1219" spans="1:16" ht="12.75">
      <c r="A1219" s="259"/>
      <c r="B1219" s="259"/>
      <c r="C1219" s="259"/>
      <c r="D1219" s="259"/>
      <c r="E1219" s="259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8"/>
    </row>
    <row r="1220" spans="1:16" ht="12.75">
      <c r="A1220" s="259"/>
      <c r="B1220" s="259"/>
      <c r="C1220" s="259"/>
      <c r="D1220" s="259"/>
      <c r="E1220" s="259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8"/>
    </row>
    <row r="1221" spans="1:16" ht="12.75">
      <c r="A1221" s="259"/>
      <c r="B1221" s="259"/>
      <c r="C1221" s="259"/>
      <c r="D1221" s="259"/>
      <c r="E1221" s="259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8"/>
    </row>
    <row r="1222" spans="1:16" ht="12.75">
      <c r="A1222" s="259"/>
      <c r="B1222" s="259"/>
      <c r="C1222" s="259"/>
      <c r="D1222" s="259"/>
      <c r="E1222" s="259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8"/>
    </row>
    <row r="1223" spans="1:16" ht="12.75">
      <c r="A1223" s="259"/>
      <c r="B1223" s="259"/>
      <c r="C1223" s="259"/>
      <c r="D1223" s="259"/>
      <c r="E1223" s="259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8"/>
    </row>
    <row r="1224" spans="1:16" ht="12.75">
      <c r="A1224" s="259"/>
      <c r="B1224" s="259"/>
      <c r="C1224" s="259"/>
      <c r="D1224" s="259"/>
      <c r="E1224" s="259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8"/>
    </row>
    <row r="1225" spans="1:16" ht="12.75">
      <c r="A1225" s="259"/>
      <c r="B1225" s="259"/>
      <c r="C1225" s="259"/>
      <c r="D1225" s="259"/>
      <c r="E1225" s="259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8"/>
    </row>
    <row r="1226" spans="1:16" ht="12.75">
      <c r="A1226" s="259"/>
      <c r="B1226" s="259"/>
      <c r="C1226" s="259"/>
      <c r="D1226" s="259"/>
      <c r="E1226" s="259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8"/>
    </row>
    <row r="1227" spans="1:16" ht="12.75">
      <c r="A1227" s="259"/>
      <c r="B1227" s="259"/>
      <c r="C1227" s="259"/>
      <c r="D1227" s="259"/>
      <c r="E1227" s="259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8"/>
    </row>
    <row r="1228" spans="1:16" ht="12.75">
      <c r="A1228" s="259"/>
      <c r="B1228" s="259"/>
      <c r="C1228" s="259"/>
      <c r="D1228" s="259"/>
      <c r="E1228" s="259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8"/>
    </row>
    <row r="1229" spans="1:16" ht="12.75">
      <c r="A1229" s="259"/>
      <c r="B1229" s="259"/>
      <c r="C1229" s="259"/>
      <c r="D1229" s="259"/>
      <c r="E1229" s="259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8"/>
    </row>
    <row r="1230" spans="1:16" ht="12.75">
      <c r="A1230" s="259"/>
      <c r="B1230" s="259"/>
      <c r="C1230" s="259"/>
      <c r="D1230" s="259"/>
      <c r="E1230" s="259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8"/>
    </row>
    <row r="1231" spans="1:16" ht="12.75">
      <c r="A1231" s="259"/>
      <c r="B1231" s="259"/>
      <c r="C1231" s="259"/>
      <c r="D1231" s="259"/>
      <c r="E1231" s="259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8"/>
    </row>
    <row r="1232" spans="1:16" ht="12.75">
      <c r="A1232" s="259"/>
      <c r="B1232" s="259"/>
      <c r="C1232" s="259"/>
      <c r="D1232" s="259"/>
      <c r="E1232" s="259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8"/>
    </row>
    <row r="1233" spans="1:16" ht="12.75">
      <c r="A1233" s="259"/>
      <c r="B1233" s="259"/>
      <c r="C1233" s="259"/>
      <c r="D1233" s="259"/>
      <c r="E1233" s="259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8"/>
    </row>
    <row r="1234" spans="1:16" ht="12.75">
      <c r="A1234" s="259"/>
      <c r="B1234" s="259"/>
      <c r="C1234" s="259"/>
      <c r="D1234" s="259"/>
      <c r="E1234" s="259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8"/>
    </row>
    <row r="1235" spans="1:16" ht="12.75">
      <c r="A1235" s="259"/>
      <c r="B1235" s="259"/>
      <c r="C1235" s="259"/>
      <c r="D1235" s="259"/>
      <c r="E1235" s="259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</row>
    <row r="1236" spans="1:16" ht="12.75">
      <c r="A1236" s="259"/>
      <c r="B1236" s="259"/>
      <c r="C1236" s="259"/>
      <c r="D1236" s="259"/>
      <c r="E1236" s="259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</row>
    <row r="1237" spans="1:16" ht="12.75">
      <c r="A1237" s="259"/>
      <c r="B1237" s="259"/>
      <c r="C1237" s="259"/>
      <c r="D1237" s="259"/>
      <c r="E1237" s="259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</row>
    <row r="1238" spans="1:16" ht="12.75">
      <c r="A1238" s="259"/>
      <c r="B1238" s="259"/>
      <c r="C1238" s="259"/>
      <c r="D1238" s="259"/>
      <c r="E1238" s="259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</row>
    <row r="1239" spans="1:16" ht="12.75">
      <c r="A1239" s="259"/>
      <c r="B1239" s="259"/>
      <c r="C1239" s="259"/>
      <c r="D1239" s="259"/>
      <c r="E1239" s="259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</row>
    <row r="1240" spans="1:16" ht="12.75">
      <c r="A1240" s="259"/>
      <c r="B1240" s="259"/>
      <c r="C1240" s="259"/>
      <c r="D1240" s="259"/>
      <c r="E1240" s="259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</row>
    <row r="1241" spans="1:16" ht="12.75">
      <c r="A1241" s="259"/>
      <c r="B1241" s="259"/>
      <c r="C1241" s="259"/>
      <c r="D1241" s="259"/>
      <c r="E1241" s="259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</row>
    <row r="1242" spans="1:16" ht="12.75">
      <c r="A1242" s="259"/>
      <c r="B1242" s="259"/>
      <c r="C1242" s="259"/>
      <c r="D1242" s="259"/>
      <c r="E1242" s="259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</row>
    <row r="1243" spans="1:16" ht="12.75">
      <c r="A1243" s="259"/>
      <c r="B1243" s="259"/>
      <c r="C1243" s="259"/>
      <c r="D1243" s="259"/>
      <c r="E1243" s="259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</row>
    <row r="1244" spans="1:16" ht="12.75">
      <c r="A1244" s="259"/>
      <c r="B1244" s="259"/>
      <c r="C1244" s="259"/>
      <c r="D1244" s="259"/>
      <c r="E1244" s="259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</row>
    <row r="1245" spans="1:16" ht="12.75">
      <c r="A1245" s="259"/>
      <c r="B1245" s="259"/>
      <c r="C1245" s="259"/>
      <c r="D1245" s="259"/>
      <c r="E1245" s="259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</row>
    <row r="1246" spans="1:16" ht="12.75">
      <c r="A1246" s="259"/>
      <c r="B1246" s="259"/>
      <c r="C1246" s="259"/>
      <c r="D1246" s="259"/>
      <c r="E1246" s="259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</row>
    <row r="1247" spans="1:16" ht="12.75">
      <c r="A1247" s="259"/>
      <c r="B1247" s="259"/>
      <c r="C1247" s="259"/>
      <c r="D1247" s="259"/>
      <c r="E1247" s="259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</row>
    <row r="1248" spans="1:16" ht="12.75">
      <c r="A1248" s="259"/>
      <c r="B1248" s="259"/>
      <c r="C1248" s="259"/>
      <c r="D1248" s="259"/>
      <c r="E1248" s="259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</row>
    <row r="1249" spans="1:16" ht="12.75">
      <c r="A1249" s="259"/>
      <c r="B1249" s="259"/>
      <c r="C1249" s="259"/>
      <c r="D1249" s="259"/>
      <c r="E1249" s="259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</row>
    <row r="1250" spans="1:16" ht="12.75">
      <c r="A1250" s="259"/>
      <c r="B1250" s="259"/>
      <c r="C1250" s="259"/>
      <c r="D1250" s="259"/>
      <c r="E1250" s="259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</row>
    <row r="1251" spans="1:16" ht="12.75">
      <c r="A1251" s="259"/>
      <c r="B1251" s="259"/>
      <c r="C1251" s="259"/>
      <c r="D1251" s="259"/>
      <c r="E1251" s="259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</row>
    <row r="1252" spans="1:16" ht="12.75">
      <c r="A1252" s="259"/>
      <c r="B1252" s="259"/>
      <c r="C1252" s="259"/>
      <c r="D1252" s="259"/>
      <c r="E1252" s="259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</row>
    <row r="1253" spans="1:16" ht="12.75">
      <c r="A1253" s="259"/>
      <c r="B1253" s="259"/>
      <c r="C1253" s="259"/>
      <c r="D1253" s="259"/>
      <c r="E1253" s="259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</row>
    <row r="1254" spans="1:16" ht="12.75">
      <c r="A1254" s="259"/>
      <c r="B1254" s="259"/>
      <c r="C1254" s="259"/>
      <c r="D1254" s="259"/>
      <c r="E1254" s="259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</row>
    <row r="1255" spans="1:16" ht="12.75">
      <c r="A1255" s="259"/>
      <c r="B1255" s="259"/>
      <c r="C1255" s="259"/>
      <c r="D1255" s="259"/>
      <c r="E1255" s="259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</row>
    <row r="1256" spans="1:16" ht="12.75">
      <c r="A1256" s="259"/>
      <c r="B1256" s="259"/>
      <c r="C1256" s="259"/>
      <c r="D1256" s="259"/>
      <c r="E1256" s="259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</row>
    <row r="1257" spans="1:16" ht="12.75">
      <c r="A1257" s="10"/>
      <c r="B1257" s="10"/>
      <c r="C1257" s="10"/>
      <c r="D1257" s="10"/>
      <c r="E1257" s="10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</row>
    <row r="1258" spans="1:16" ht="12.75">
      <c r="A1258" s="259"/>
      <c r="B1258" s="259"/>
      <c r="C1258" s="259"/>
      <c r="D1258" s="259"/>
      <c r="E1258" s="259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</row>
    <row r="1259" spans="1:16" ht="12.75">
      <c r="A1259" s="259"/>
      <c r="B1259" s="259"/>
      <c r="C1259" s="259"/>
      <c r="D1259" s="259"/>
      <c r="E1259" s="259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</row>
    <row r="1260" spans="1:16" ht="12.75">
      <c r="A1260" s="259"/>
      <c r="B1260" s="259"/>
      <c r="C1260" s="259"/>
      <c r="D1260" s="259"/>
      <c r="E1260" s="259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</row>
    <row r="1261" spans="1:16" ht="12.75">
      <c r="A1261" s="259"/>
      <c r="B1261" s="259"/>
      <c r="C1261" s="259"/>
      <c r="D1261" s="259"/>
      <c r="E1261" s="259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</row>
    <row r="1262" spans="1:16" ht="12.75">
      <c r="A1262" s="259"/>
      <c r="B1262" s="259"/>
      <c r="C1262" s="259"/>
      <c r="D1262" s="259"/>
      <c r="E1262" s="259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</row>
    <row r="1263" spans="1:16" ht="12.75">
      <c r="A1263" s="259"/>
      <c r="B1263" s="259"/>
      <c r="C1263" s="259"/>
      <c r="D1263" s="259"/>
      <c r="E1263" s="259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</row>
    <row r="1264" spans="1:16" ht="12.75">
      <c r="A1264" s="259"/>
      <c r="B1264" s="259"/>
      <c r="C1264" s="259"/>
      <c r="D1264" s="259"/>
      <c r="E1264" s="259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</row>
    <row r="1265" spans="1:16" ht="12.75">
      <c r="A1265" s="259"/>
      <c r="B1265" s="259"/>
      <c r="C1265" s="259"/>
      <c r="D1265" s="259"/>
      <c r="E1265" s="259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</row>
    <row r="1266" spans="1:16" ht="12.75">
      <c r="A1266" s="259"/>
      <c r="B1266" s="259"/>
      <c r="C1266" s="259"/>
      <c r="D1266" s="259"/>
      <c r="E1266" s="259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</row>
    <row r="1267" spans="1:16" ht="12.75">
      <c r="A1267" s="259"/>
      <c r="B1267" s="259"/>
      <c r="C1267" s="259"/>
      <c r="D1267" s="259"/>
      <c r="E1267" s="259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</row>
    <row r="1268" spans="1:16" ht="12.75">
      <c r="A1268" s="259"/>
      <c r="B1268" s="259"/>
      <c r="C1268" s="259"/>
      <c r="D1268" s="259"/>
      <c r="E1268" s="259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</row>
    <row r="1269" spans="1:16" ht="12.75">
      <c r="A1269" s="259"/>
      <c r="B1269" s="259"/>
      <c r="C1269" s="259"/>
      <c r="D1269" s="259"/>
      <c r="E1269" s="259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</row>
    <row r="1270" spans="1:16" ht="12.75">
      <c r="A1270" s="259"/>
      <c r="B1270" s="259"/>
      <c r="C1270" s="259"/>
      <c r="D1270" s="259"/>
      <c r="E1270" s="259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</row>
    <row r="1271" spans="1:16" ht="12.75">
      <c r="A1271" s="259"/>
      <c r="B1271" s="259"/>
      <c r="C1271" s="259"/>
      <c r="D1271" s="259"/>
      <c r="E1271" s="259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</row>
    <row r="1272" spans="1:16" ht="12.75">
      <c r="A1272" s="259"/>
      <c r="B1272" s="259"/>
      <c r="C1272" s="259"/>
      <c r="D1272" s="259"/>
      <c r="E1272" s="259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</row>
    <row r="1273" spans="1:16" ht="12.75">
      <c r="A1273" s="259"/>
      <c r="B1273" s="259"/>
      <c r="C1273" s="259"/>
      <c r="D1273" s="259"/>
      <c r="E1273" s="259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</row>
    <row r="1274" spans="1:16" ht="12.75">
      <c r="A1274" s="259"/>
      <c r="B1274" s="259"/>
      <c r="C1274" s="259"/>
      <c r="D1274" s="259"/>
      <c r="E1274" s="259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</row>
    <row r="1275" spans="1:16" ht="12.75">
      <c r="A1275" s="259"/>
      <c r="B1275" s="259"/>
      <c r="C1275" s="259"/>
      <c r="D1275" s="259"/>
      <c r="E1275" s="259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</row>
    <row r="1276" spans="1:16" ht="12.75">
      <c r="A1276" s="259"/>
      <c r="B1276" s="259"/>
      <c r="C1276" s="259"/>
      <c r="D1276" s="259"/>
      <c r="E1276" s="259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</row>
    <row r="1277" spans="1:16" ht="12.75">
      <c r="A1277" s="259"/>
      <c r="B1277" s="259"/>
      <c r="C1277" s="259"/>
      <c r="D1277" s="259"/>
      <c r="E1277" s="259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</row>
    <row r="1278" spans="1:16" ht="12.75">
      <c r="A1278" s="259"/>
      <c r="B1278" s="259"/>
      <c r="C1278" s="259"/>
      <c r="D1278" s="259"/>
      <c r="E1278" s="259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</row>
    <row r="1279" spans="1:16" ht="12.75">
      <c r="A1279" s="259"/>
      <c r="B1279" s="259"/>
      <c r="C1279" s="259"/>
      <c r="D1279" s="259"/>
      <c r="E1279" s="259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</row>
    <row r="1280" spans="1:16" ht="12.75">
      <c r="A1280" s="259"/>
      <c r="B1280" s="259"/>
      <c r="C1280" s="259"/>
      <c r="D1280" s="259"/>
      <c r="E1280" s="259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</row>
    <row r="1281" spans="1:16" ht="12.75">
      <c r="A1281" s="259"/>
      <c r="B1281" s="259"/>
      <c r="C1281" s="259"/>
      <c r="D1281" s="259"/>
      <c r="E1281" s="259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</row>
    <row r="1282" spans="1:16" ht="12.75">
      <c r="A1282" s="259"/>
      <c r="B1282" s="259"/>
      <c r="C1282" s="259"/>
      <c r="D1282" s="259"/>
      <c r="E1282" s="259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</row>
    <row r="1283" spans="1:16" ht="12.75">
      <c r="A1283" s="259"/>
      <c r="B1283" s="259"/>
      <c r="C1283" s="259"/>
      <c r="D1283" s="259"/>
      <c r="E1283" s="259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</row>
    <row r="1284" spans="1:16" ht="12.75">
      <c r="A1284" s="259"/>
      <c r="B1284" s="259"/>
      <c r="C1284" s="259"/>
      <c r="D1284" s="259"/>
      <c r="E1284" s="259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</row>
    <row r="1285" spans="1:16" ht="12.75">
      <c r="A1285" s="259"/>
      <c r="B1285" s="259"/>
      <c r="C1285" s="259"/>
      <c r="D1285" s="259"/>
      <c r="E1285" s="259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</row>
    <row r="1286" spans="1:16" ht="12.75">
      <c r="A1286" s="259"/>
      <c r="B1286" s="259"/>
      <c r="C1286" s="259"/>
      <c r="D1286" s="259"/>
      <c r="E1286" s="259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</row>
    <row r="1287" spans="1:16" ht="12.75">
      <c r="A1287" s="259"/>
      <c r="B1287" s="259"/>
      <c r="C1287" s="259"/>
      <c r="D1287" s="259"/>
      <c r="E1287" s="259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</row>
    <row r="1288" spans="1:16" ht="12.75">
      <c r="A1288" s="259"/>
      <c r="B1288" s="259"/>
      <c r="C1288" s="259"/>
      <c r="D1288" s="259"/>
      <c r="E1288" s="259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</row>
    <row r="1289" spans="1:16" ht="12.75">
      <c r="A1289" s="259"/>
      <c r="B1289" s="259"/>
      <c r="C1289" s="259"/>
      <c r="D1289" s="259"/>
      <c r="E1289" s="259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</row>
    <row r="1290" spans="1:16" ht="12.75">
      <c r="A1290" s="259"/>
      <c r="B1290" s="259"/>
      <c r="C1290" s="259"/>
      <c r="D1290" s="259"/>
      <c r="E1290" s="259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</row>
    <row r="1291" spans="1:16" ht="12.75">
      <c r="A1291" s="259"/>
      <c r="B1291" s="259"/>
      <c r="C1291" s="259"/>
      <c r="D1291" s="259"/>
      <c r="E1291" s="259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</row>
    <row r="1292" spans="1:16" ht="12.75">
      <c r="A1292" s="259"/>
      <c r="B1292" s="259"/>
      <c r="C1292" s="259"/>
      <c r="D1292" s="259"/>
      <c r="E1292" s="259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</row>
    <row r="1293" spans="1:16" ht="12.75">
      <c r="A1293" s="259"/>
      <c r="B1293" s="259"/>
      <c r="C1293" s="259"/>
      <c r="D1293" s="259"/>
      <c r="E1293" s="259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</row>
    <row r="1294" spans="1:16" ht="12.75">
      <c r="A1294" s="259"/>
      <c r="B1294" s="259"/>
      <c r="C1294" s="259"/>
      <c r="D1294" s="259"/>
      <c r="E1294" s="259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</row>
    <row r="1295" spans="1:16" ht="12.75">
      <c r="A1295" s="259"/>
      <c r="B1295" s="259"/>
      <c r="C1295" s="259"/>
      <c r="D1295" s="259"/>
      <c r="E1295" s="259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</row>
    <row r="1296" spans="1:16" ht="12.75">
      <c r="A1296" s="259"/>
      <c r="B1296" s="259"/>
      <c r="C1296" s="259"/>
      <c r="D1296" s="259"/>
      <c r="E1296" s="259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</row>
    <row r="1297" spans="1:16" ht="12.75">
      <c r="A1297" s="259"/>
      <c r="B1297" s="259"/>
      <c r="C1297" s="259"/>
      <c r="D1297" s="259"/>
      <c r="E1297" s="259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</row>
    <row r="1298" spans="1:16" ht="12.75">
      <c r="A1298" s="15"/>
      <c r="B1298" s="259"/>
      <c r="C1298" s="259"/>
      <c r="D1298" s="259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</row>
    <row r="1299" spans="1:16" ht="12.75">
      <c r="A1299" s="15"/>
      <c r="B1299" s="30"/>
      <c r="C1299" s="30"/>
      <c r="D1299" s="30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</row>
    <row r="1300" spans="1:16" ht="12.75">
      <c r="A1300" s="40"/>
      <c r="B1300" s="259"/>
      <c r="C1300" s="259"/>
      <c r="D1300" s="259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</row>
    <row r="1301" spans="1:16" ht="12.75">
      <c r="A1301" s="259"/>
      <c r="B1301" s="259"/>
      <c r="C1301" s="259"/>
      <c r="D1301" s="259"/>
      <c r="E1301" s="259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</row>
    <row r="1302" spans="1:16" ht="12.75">
      <c r="A1302" s="259"/>
      <c r="B1302" s="259"/>
      <c r="C1302" s="259"/>
      <c r="D1302" s="259"/>
      <c r="E1302" s="259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</row>
    <row r="1303" spans="1:16" ht="12.75">
      <c r="A1303" s="259"/>
      <c r="B1303" s="259"/>
      <c r="C1303" s="259"/>
      <c r="D1303" s="259"/>
      <c r="E1303" s="259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</row>
    <row r="1304" spans="1:16" ht="12.75">
      <c r="A1304" s="259"/>
      <c r="B1304" s="259"/>
      <c r="C1304" s="259"/>
      <c r="D1304" s="259"/>
      <c r="E1304" s="259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</row>
    <row r="1305" spans="1:16" ht="12.75">
      <c r="A1305" s="259"/>
      <c r="B1305" s="259"/>
      <c r="C1305" s="259"/>
      <c r="D1305" s="259"/>
      <c r="E1305" s="259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</row>
    <row r="1306" spans="1:16" ht="12.75">
      <c r="A1306" s="259"/>
      <c r="B1306" s="259"/>
      <c r="C1306" s="259"/>
      <c r="D1306" s="259"/>
      <c r="E1306" s="259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</row>
    <row r="1307" spans="1:16" ht="12.75">
      <c r="A1307" s="259"/>
      <c r="B1307" s="259"/>
      <c r="C1307" s="259"/>
      <c r="D1307" s="259"/>
      <c r="E1307" s="259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</row>
    <row r="1308" spans="1:16" ht="12.75">
      <c r="A1308" s="259"/>
      <c r="B1308" s="259"/>
      <c r="C1308" s="259"/>
      <c r="D1308" s="259"/>
      <c r="E1308" s="259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</row>
    <row r="1309" spans="1:16" ht="12.75">
      <c r="A1309" s="259"/>
      <c r="B1309" s="259"/>
      <c r="C1309" s="259"/>
      <c r="D1309" s="259"/>
      <c r="E1309" s="259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</row>
    <row r="1310" spans="1:16" ht="12.75">
      <c r="A1310" s="259"/>
      <c r="B1310" s="259"/>
      <c r="C1310" s="259"/>
      <c r="D1310" s="259"/>
      <c r="E1310" s="259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</row>
    <row r="1311" spans="1:16" ht="12.75">
      <c r="A1311" s="259"/>
      <c r="B1311" s="259"/>
      <c r="C1311" s="259"/>
      <c r="D1311" s="259"/>
      <c r="E1311" s="259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</row>
    <row r="1312" spans="1:16" ht="12.75">
      <c r="A1312" s="259"/>
      <c r="B1312" s="259"/>
      <c r="C1312" s="259"/>
      <c r="D1312" s="259"/>
      <c r="E1312" s="259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</row>
    <row r="1313" spans="1:16" ht="12.75">
      <c r="A1313" s="259"/>
      <c r="B1313" s="259"/>
      <c r="C1313" s="259"/>
      <c r="D1313" s="259"/>
      <c r="E1313" s="259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</row>
    <row r="1314" spans="1:16" ht="12.75">
      <c r="A1314" s="259"/>
      <c r="B1314" s="259"/>
      <c r="C1314" s="259"/>
      <c r="D1314" s="259"/>
      <c r="E1314" s="259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</row>
    <row r="1315" spans="1:16" ht="12.75">
      <c r="A1315" s="259"/>
      <c r="B1315" s="259"/>
      <c r="C1315" s="259"/>
      <c r="D1315" s="259"/>
      <c r="E1315" s="259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</row>
    <row r="1316" spans="1:16" ht="12.75">
      <c r="A1316" s="259"/>
      <c r="B1316" s="259"/>
      <c r="C1316" s="259"/>
      <c r="D1316" s="259"/>
      <c r="E1316" s="259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</row>
    <row r="1317" spans="1:16" ht="12.75">
      <c r="A1317" s="259"/>
      <c r="B1317" s="259"/>
      <c r="C1317" s="259"/>
      <c r="D1317" s="259"/>
      <c r="E1317" s="259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</row>
    <row r="1318" spans="1:16" ht="12.75">
      <c r="A1318" s="259"/>
      <c r="B1318" s="259"/>
      <c r="C1318" s="259"/>
      <c r="D1318" s="259"/>
      <c r="E1318" s="259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</row>
    <row r="1319" spans="1:16" ht="12.75">
      <c r="A1319" s="259"/>
      <c r="B1319" s="259"/>
      <c r="C1319" s="259"/>
      <c r="D1319" s="259"/>
      <c r="E1319" s="259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</row>
    <row r="1320" spans="1:16" ht="12.75">
      <c r="A1320" s="259"/>
      <c r="B1320" s="259"/>
      <c r="C1320" s="259"/>
      <c r="D1320" s="259"/>
      <c r="E1320" s="259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</row>
    <row r="1321" spans="1:16" ht="12.75">
      <c r="A1321" s="259"/>
      <c r="B1321" s="259"/>
      <c r="C1321" s="259"/>
      <c r="D1321" s="259"/>
      <c r="E1321" s="259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</row>
    <row r="1322" spans="1:16" ht="12.75">
      <c r="A1322" s="259"/>
      <c r="B1322" s="259"/>
      <c r="C1322" s="259"/>
      <c r="D1322" s="259"/>
      <c r="E1322" s="259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</row>
    <row r="1323" spans="1:16" ht="12.75">
      <c r="A1323" s="259"/>
      <c r="B1323" s="259"/>
      <c r="C1323" s="259"/>
      <c r="D1323" s="259"/>
      <c r="E1323" s="259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</row>
    <row r="1324" spans="1:16" ht="12.75">
      <c r="A1324" s="259"/>
      <c r="B1324" s="259"/>
      <c r="C1324" s="259"/>
      <c r="D1324" s="259"/>
      <c r="E1324" s="259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</row>
    <row r="1325" spans="1:16" ht="12.75">
      <c r="A1325" s="259"/>
      <c r="B1325" s="259"/>
      <c r="C1325" s="259"/>
      <c r="D1325" s="259"/>
      <c r="E1325" s="259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</row>
    <row r="1326" spans="1:16" ht="12.75">
      <c r="A1326" s="259"/>
      <c r="B1326" s="259"/>
      <c r="C1326" s="259"/>
      <c r="D1326" s="259"/>
      <c r="E1326" s="259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</row>
    <row r="1327" spans="1:16" ht="12.75">
      <c r="A1327" s="259"/>
      <c r="B1327" s="259"/>
      <c r="C1327" s="259"/>
      <c r="D1327" s="259"/>
      <c r="E1327" s="259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</row>
    <row r="1328" spans="1:16" ht="12.75">
      <c r="A1328" s="259"/>
      <c r="B1328" s="259"/>
      <c r="C1328" s="259"/>
      <c r="D1328" s="259"/>
      <c r="E1328" s="259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</row>
    <row r="1329" spans="1:16" ht="12.75">
      <c r="A1329" s="259"/>
      <c r="B1329" s="259"/>
      <c r="C1329" s="259"/>
      <c r="D1329" s="259"/>
      <c r="E1329" s="259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</row>
    <row r="1330" spans="1:16" ht="12.75">
      <c r="A1330" s="259"/>
      <c r="B1330" s="259"/>
      <c r="C1330" s="259"/>
      <c r="D1330" s="259"/>
      <c r="E1330" s="259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</row>
    <row r="1331" spans="1:16" ht="12.75">
      <c r="A1331" s="10"/>
      <c r="B1331" s="10"/>
      <c r="C1331" s="10"/>
      <c r="D1331" s="10"/>
      <c r="E1331" s="10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</row>
    <row r="1332" spans="1:16" ht="12.75">
      <c r="A1332" s="10"/>
      <c r="B1332" s="10"/>
      <c r="C1332" s="10"/>
      <c r="D1332" s="10"/>
      <c r="E1332" s="10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</row>
    <row r="1333" spans="1:16" ht="12.75">
      <c r="A1333" s="10"/>
      <c r="B1333" s="10"/>
      <c r="C1333" s="10"/>
      <c r="D1333" s="10"/>
      <c r="E1333" s="10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</row>
    <row r="1334" spans="1:16" ht="12.75">
      <c r="A1334" s="10"/>
      <c r="B1334" s="10"/>
      <c r="C1334" s="10"/>
      <c r="D1334" s="10"/>
      <c r="E1334" s="10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</row>
    <row r="1335" spans="1:16" ht="12.75">
      <c r="A1335" s="10"/>
      <c r="B1335" s="10"/>
      <c r="C1335" s="10"/>
      <c r="D1335" s="10"/>
      <c r="E1335" s="10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</row>
    <row r="1336" spans="1:16" ht="12.75">
      <c r="A1336" s="10"/>
      <c r="B1336" s="10"/>
      <c r="C1336" s="10"/>
      <c r="D1336" s="10"/>
      <c r="E1336" s="10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</row>
    <row r="1337" spans="1:16" ht="12.75">
      <c r="A1337" s="10"/>
      <c r="B1337" s="10"/>
      <c r="C1337" s="10"/>
      <c r="D1337" s="10"/>
      <c r="E1337" s="10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</row>
    <row r="1338" spans="1:16" ht="12.75">
      <c r="A1338" s="259"/>
      <c r="B1338" s="259"/>
      <c r="C1338" s="259"/>
      <c r="D1338" s="259"/>
      <c r="E1338" s="259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</row>
    <row r="1339" spans="1:16" ht="12.75">
      <c r="A1339" s="259"/>
      <c r="B1339" s="259"/>
      <c r="C1339" s="259"/>
      <c r="D1339" s="259"/>
      <c r="E1339" s="259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</row>
    <row r="1340" spans="1:16" ht="12.75">
      <c r="A1340" s="259"/>
      <c r="B1340" s="259"/>
      <c r="C1340" s="259"/>
      <c r="D1340" s="259"/>
      <c r="E1340" s="259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</row>
    <row r="1341" spans="1:16" ht="12.75">
      <c r="A1341" s="259"/>
      <c r="B1341" s="259"/>
      <c r="C1341" s="259"/>
      <c r="D1341" s="259"/>
      <c r="E1341" s="259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</row>
    <row r="1342" spans="1:16" ht="12.75">
      <c r="A1342" s="259"/>
      <c r="B1342" s="259"/>
      <c r="C1342" s="259"/>
      <c r="D1342" s="259"/>
      <c r="E1342" s="259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</row>
    <row r="1343" spans="1:16" ht="12.75">
      <c r="A1343" s="259"/>
      <c r="B1343" s="259"/>
      <c r="C1343" s="259"/>
      <c r="D1343" s="259"/>
      <c r="E1343" s="259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</row>
    <row r="1344" spans="1:16" ht="12.75">
      <c r="A1344" s="259"/>
      <c r="B1344" s="259"/>
      <c r="C1344" s="259"/>
      <c r="D1344" s="259"/>
      <c r="E1344" s="259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</row>
    <row r="1345" spans="1:16" ht="12.75">
      <c r="A1345" s="259"/>
      <c r="B1345" s="259"/>
      <c r="C1345" s="259"/>
      <c r="D1345" s="259"/>
      <c r="E1345" s="259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</row>
    <row r="1346" spans="1:16" ht="12.75">
      <c r="A1346" s="259"/>
      <c r="B1346" s="259"/>
      <c r="C1346" s="259"/>
      <c r="D1346" s="259"/>
      <c r="E1346" s="259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</row>
    <row r="1347" spans="1:16" ht="12.75">
      <c r="A1347" s="259"/>
      <c r="B1347" s="259"/>
      <c r="C1347" s="259"/>
      <c r="D1347" s="259"/>
      <c r="E1347" s="259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</row>
    <row r="1348" spans="1:16" ht="12.75">
      <c r="A1348" s="259"/>
      <c r="B1348" s="259"/>
      <c r="C1348" s="259"/>
      <c r="D1348" s="259"/>
      <c r="E1348" s="259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</row>
    <row r="1349" spans="1:16" ht="12.75">
      <c r="A1349" s="259"/>
      <c r="B1349" s="259"/>
      <c r="C1349" s="259"/>
      <c r="D1349" s="259"/>
      <c r="E1349" s="259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</row>
    <row r="1350" spans="1:16" ht="12.75">
      <c r="A1350" s="10"/>
      <c r="B1350" s="10"/>
      <c r="C1350" s="10"/>
      <c r="D1350" s="10"/>
      <c r="E1350" s="10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</row>
    <row r="1351" spans="1:16" ht="12.75">
      <c r="A1351" s="259"/>
      <c r="B1351" s="259"/>
      <c r="C1351" s="259"/>
      <c r="D1351" s="259"/>
      <c r="E1351" s="259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</row>
    <row r="1352" spans="1:16" ht="12.75">
      <c r="A1352" s="259"/>
      <c r="B1352" s="259"/>
      <c r="C1352" s="259"/>
      <c r="D1352" s="259"/>
      <c r="E1352" s="259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</row>
    <row r="1353" spans="1:16" ht="12.75">
      <c r="A1353" s="259"/>
      <c r="B1353" s="259"/>
      <c r="C1353" s="259"/>
      <c r="D1353" s="259"/>
      <c r="E1353" s="259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</row>
    <row r="1354" spans="1:16" ht="12.75">
      <c r="A1354" s="259"/>
      <c r="B1354" s="259"/>
      <c r="C1354" s="259"/>
      <c r="D1354" s="259"/>
      <c r="E1354" s="259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</row>
    <row r="1355" spans="1:16" ht="12.75">
      <c r="A1355" s="259"/>
      <c r="B1355" s="259"/>
      <c r="C1355" s="259"/>
      <c r="D1355" s="259"/>
      <c r="E1355" s="259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</row>
    <row r="1356" spans="1:16" ht="12.75">
      <c r="A1356" s="259"/>
      <c r="B1356" s="259"/>
      <c r="C1356" s="259"/>
      <c r="D1356" s="259"/>
      <c r="E1356" s="259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</row>
    <row r="1357" spans="1:16" ht="12.75">
      <c r="A1357" s="259"/>
      <c r="B1357" s="259"/>
      <c r="C1357" s="259"/>
      <c r="D1357" s="259"/>
      <c r="E1357" s="259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</row>
    <row r="1358" spans="1:16" ht="12.75">
      <c r="A1358" s="259"/>
      <c r="B1358" s="259"/>
      <c r="C1358" s="259"/>
      <c r="D1358" s="259"/>
      <c r="E1358" s="259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</row>
    <row r="1359" spans="1:16" ht="12.75">
      <c r="A1359" s="259"/>
      <c r="B1359" s="259"/>
      <c r="C1359" s="259"/>
      <c r="D1359" s="259"/>
      <c r="E1359" s="259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</row>
    <row r="1360" spans="1:16" ht="12.75">
      <c r="A1360" s="259"/>
      <c r="B1360" s="259"/>
      <c r="C1360" s="259"/>
      <c r="D1360" s="259"/>
      <c r="E1360" s="259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</row>
    <row r="1361" spans="1:16" ht="12.75">
      <c r="A1361" s="259"/>
      <c r="B1361" s="259"/>
      <c r="C1361" s="259"/>
      <c r="D1361" s="259"/>
      <c r="E1361" s="259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</row>
    <row r="1362" spans="1:16" ht="12.75">
      <c r="A1362" s="259"/>
      <c r="B1362" s="259"/>
      <c r="C1362" s="259"/>
      <c r="D1362" s="259"/>
      <c r="E1362" s="259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</row>
    <row r="1363" spans="1:16" ht="12.75">
      <c r="A1363" s="259"/>
      <c r="B1363" s="259"/>
      <c r="C1363" s="259"/>
      <c r="D1363" s="259"/>
      <c r="E1363" s="259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</row>
    <row r="1364" spans="1:16" ht="12.75">
      <c r="A1364" s="259"/>
      <c r="B1364" s="259"/>
      <c r="C1364" s="259"/>
      <c r="D1364" s="259"/>
      <c r="E1364" s="259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</row>
    <row r="1365" spans="1:16" ht="12.75">
      <c r="A1365" s="259"/>
      <c r="B1365" s="259"/>
      <c r="C1365" s="259"/>
      <c r="D1365" s="259"/>
      <c r="E1365" s="259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</row>
    <row r="1366" spans="1:16" ht="12.75">
      <c r="A1366" s="259"/>
      <c r="B1366" s="259"/>
      <c r="C1366" s="259"/>
      <c r="D1366" s="259"/>
      <c r="E1366" s="259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</row>
    <row r="1367" spans="1:16" ht="12.75">
      <c r="A1367" s="259"/>
      <c r="B1367" s="259"/>
      <c r="C1367" s="259"/>
      <c r="D1367" s="259"/>
      <c r="E1367" s="259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</row>
    <row r="1368" spans="1:16" ht="12.75">
      <c r="A1368" s="259"/>
      <c r="B1368" s="259"/>
      <c r="C1368" s="259"/>
      <c r="D1368" s="259"/>
      <c r="E1368" s="259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</row>
    <row r="1369" spans="1:16" ht="12.75">
      <c r="A1369" s="259"/>
      <c r="B1369" s="259"/>
      <c r="C1369" s="259"/>
      <c r="D1369" s="259"/>
      <c r="E1369" s="259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</row>
    <row r="1370" spans="1:16" ht="12.75">
      <c r="A1370" s="259"/>
      <c r="B1370" s="259"/>
      <c r="C1370" s="259"/>
      <c r="D1370" s="259"/>
      <c r="E1370" s="259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</row>
    <row r="1371" spans="1:16" ht="12.75">
      <c r="A1371" s="259"/>
      <c r="B1371" s="259"/>
      <c r="C1371" s="259"/>
      <c r="D1371" s="259"/>
      <c r="E1371" s="259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</row>
    <row r="1372" spans="1:16" ht="12.75">
      <c r="A1372" s="259"/>
      <c r="B1372" s="259"/>
      <c r="C1372" s="259"/>
      <c r="D1372" s="259"/>
      <c r="E1372" s="259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</row>
    <row r="1373" spans="1:16" ht="12.75">
      <c r="A1373" s="259"/>
      <c r="B1373" s="259"/>
      <c r="C1373" s="259"/>
      <c r="D1373" s="259"/>
      <c r="E1373" s="259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</row>
    <row r="1374" spans="1:16" ht="12.75">
      <c r="A1374" s="259"/>
      <c r="B1374" s="259"/>
      <c r="C1374" s="259"/>
      <c r="D1374" s="259"/>
      <c r="E1374" s="259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</row>
    <row r="1375" spans="1:16" ht="12.75">
      <c r="A1375" s="259"/>
      <c r="B1375" s="259"/>
      <c r="C1375" s="259"/>
      <c r="D1375" s="259"/>
      <c r="E1375" s="259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</row>
    <row r="1376" spans="1:16" ht="12.75">
      <c r="A1376" s="259"/>
      <c r="B1376" s="259"/>
      <c r="C1376" s="259"/>
      <c r="D1376" s="259"/>
      <c r="E1376" s="259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</row>
    <row r="1377" spans="1:16" ht="12.75">
      <c r="A1377" s="259"/>
      <c r="B1377" s="259"/>
      <c r="C1377" s="259"/>
      <c r="D1377" s="259"/>
      <c r="E1377" s="259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</row>
    <row r="1378" spans="1:16" ht="12.75">
      <c r="A1378" s="259"/>
      <c r="B1378" s="259"/>
      <c r="C1378" s="259"/>
      <c r="D1378" s="259"/>
      <c r="E1378" s="259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</row>
    <row r="1379" spans="1:16" ht="12.75">
      <c r="A1379" s="259"/>
      <c r="B1379" s="259"/>
      <c r="C1379" s="259"/>
      <c r="D1379" s="259"/>
      <c r="E1379" s="259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</row>
    <row r="1380" spans="1:16" ht="12.75">
      <c r="A1380" s="259"/>
      <c r="B1380" s="259"/>
      <c r="C1380" s="259"/>
      <c r="D1380" s="259"/>
      <c r="E1380" s="259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</row>
    <row r="1381" spans="1:16" ht="12.75">
      <c r="A1381" s="259"/>
      <c r="B1381" s="259"/>
      <c r="C1381" s="259"/>
      <c r="D1381" s="259"/>
      <c r="E1381" s="259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</row>
    <row r="1382" spans="1:16" ht="12.75">
      <c r="A1382" s="259"/>
      <c r="B1382" s="259"/>
      <c r="C1382" s="259"/>
      <c r="D1382" s="259"/>
      <c r="E1382" s="259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</row>
    <row r="1383" spans="1:16" ht="12.75">
      <c r="A1383" s="259"/>
      <c r="B1383" s="259"/>
      <c r="C1383" s="259"/>
      <c r="D1383" s="259"/>
      <c r="E1383" s="259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</row>
    <row r="1384" spans="1:16" ht="12.75">
      <c r="A1384" s="259"/>
      <c r="B1384" s="259"/>
      <c r="C1384" s="259"/>
      <c r="D1384" s="259"/>
      <c r="E1384" s="259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</row>
    <row r="1385" spans="1:16" ht="12.75">
      <c r="A1385" s="259"/>
      <c r="B1385" s="259"/>
      <c r="C1385" s="259"/>
      <c r="D1385" s="259"/>
      <c r="E1385" s="259"/>
      <c r="F1385" s="259"/>
      <c r="G1385" s="10"/>
      <c r="H1385" s="10"/>
      <c r="I1385" s="10"/>
      <c r="J1385" s="10"/>
      <c r="K1385" s="10"/>
      <c r="L1385" s="259"/>
      <c r="M1385" s="259"/>
      <c r="N1385" s="259"/>
      <c r="O1385" s="259"/>
      <c r="P1385" s="259"/>
    </row>
    <row r="1386" spans="1:16" ht="12.75">
      <c r="A1386" s="259"/>
      <c r="B1386" s="259"/>
      <c r="C1386" s="259"/>
      <c r="D1386" s="259"/>
      <c r="E1386" s="259"/>
      <c r="F1386" s="259"/>
      <c r="G1386" s="10"/>
      <c r="H1386" s="10"/>
      <c r="I1386" s="10"/>
      <c r="J1386" s="10"/>
      <c r="K1386" s="10"/>
      <c r="L1386" s="259"/>
      <c r="M1386" s="259"/>
      <c r="N1386" s="259"/>
      <c r="O1386" s="259"/>
      <c r="P1386" s="259"/>
    </row>
    <row r="1387" spans="1:16" ht="12.75">
      <c r="A1387" s="259"/>
      <c r="B1387" s="259"/>
      <c r="C1387" s="259"/>
      <c r="D1387" s="259"/>
      <c r="E1387" s="259"/>
      <c r="F1387" s="259"/>
      <c r="G1387" s="10"/>
      <c r="H1387" s="10"/>
      <c r="I1387" s="10"/>
      <c r="J1387" s="10"/>
      <c r="K1387" s="10"/>
      <c r="L1387" s="259"/>
      <c r="M1387" s="259"/>
      <c r="N1387" s="259"/>
      <c r="O1387" s="259"/>
      <c r="P1387" s="259"/>
    </row>
    <row r="1388" spans="1:16" ht="12.75">
      <c r="A1388" s="259"/>
      <c r="B1388" s="259"/>
      <c r="C1388" s="259"/>
      <c r="D1388" s="259"/>
      <c r="E1388" s="259"/>
      <c r="F1388" s="259"/>
      <c r="G1388" s="10"/>
      <c r="H1388" s="10"/>
      <c r="I1388" s="10"/>
      <c r="J1388" s="10"/>
      <c r="K1388" s="10"/>
      <c r="L1388" s="259"/>
      <c r="M1388" s="259"/>
      <c r="N1388" s="259"/>
      <c r="O1388" s="259"/>
      <c r="P1388" s="259"/>
    </row>
    <row r="1389" spans="1:16" ht="12.75">
      <c r="A1389" s="259"/>
      <c r="B1389" s="259"/>
      <c r="C1389" s="259"/>
      <c r="D1389" s="259"/>
      <c r="E1389" s="259"/>
      <c r="F1389" s="259"/>
      <c r="G1389" s="10"/>
      <c r="H1389" s="10"/>
      <c r="I1389" s="10"/>
      <c r="J1389" s="10"/>
      <c r="K1389" s="10"/>
      <c r="L1389" s="259"/>
      <c r="M1389" s="259"/>
      <c r="N1389" s="259"/>
      <c r="O1389" s="259"/>
      <c r="P1389" s="259"/>
    </row>
    <row r="1390" spans="1:16" ht="12.75">
      <c r="A1390" s="259"/>
      <c r="B1390" s="259"/>
      <c r="C1390" s="259"/>
      <c r="D1390" s="259"/>
      <c r="E1390" s="259"/>
      <c r="F1390" s="259"/>
      <c r="G1390" s="10"/>
      <c r="H1390" s="10"/>
      <c r="I1390" s="10"/>
      <c r="J1390" s="10"/>
      <c r="K1390" s="10"/>
      <c r="L1390" s="259"/>
      <c r="M1390" s="259"/>
      <c r="N1390" s="259"/>
      <c r="O1390" s="259"/>
      <c r="P1390" s="259"/>
    </row>
    <row r="1391" spans="1:16" ht="12.75">
      <c r="A1391" s="259"/>
      <c r="B1391" s="259"/>
      <c r="C1391" s="259"/>
      <c r="D1391" s="259"/>
      <c r="E1391" s="259"/>
      <c r="F1391" s="259"/>
      <c r="G1391" s="10"/>
      <c r="H1391" s="10"/>
      <c r="I1391" s="10"/>
      <c r="J1391" s="10"/>
      <c r="K1391" s="10"/>
      <c r="L1391" s="259"/>
      <c r="M1391" s="259"/>
      <c r="N1391" s="259"/>
      <c r="O1391" s="259"/>
      <c r="P1391" s="259"/>
    </row>
    <row r="1392" spans="1:16" ht="12.75">
      <c r="A1392" s="259"/>
      <c r="B1392" s="259"/>
      <c r="C1392" s="259"/>
      <c r="D1392" s="259"/>
      <c r="E1392" s="259"/>
      <c r="F1392" s="259"/>
      <c r="G1392" s="10"/>
      <c r="H1392" s="10"/>
      <c r="I1392" s="10"/>
      <c r="J1392" s="10"/>
      <c r="K1392" s="10"/>
      <c r="L1392" s="259"/>
      <c r="M1392" s="259"/>
      <c r="N1392" s="259"/>
      <c r="O1392" s="259"/>
      <c r="P1392" s="259"/>
    </row>
    <row r="1393" spans="1:16" ht="12.75">
      <c r="A1393" s="259"/>
      <c r="B1393" s="259"/>
      <c r="C1393" s="259"/>
      <c r="D1393" s="259"/>
      <c r="E1393" s="259"/>
      <c r="F1393" s="259"/>
      <c r="G1393" s="10"/>
      <c r="H1393" s="10"/>
      <c r="I1393" s="10"/>
      <c r="J1393" s="10"/>
      <c r="K1393" s="10"/>
      <c r="L1393" s="259"/>
      <c r="M1393" s="259"/>
      <c r="N1393" s="259"/>
      <c r="O1393" s="259"/>
      <c r="P1393" s="259"/>
    </row>
    <row r="1394" spans="1:16" ht="12.75">
      <c r="A1394" s="259"/>
      <c r="B1394" s="259"/>
      <c r="C1394" s="259"/>
      <c r="D1394" s="259"/>
      <c r="E1394" s="259"/>
      <c r="F1394" s="259"/>
      <c r="G1394" s="10"/>
      <c r="H1394" s="10"/>
      <c r="I1394" s="10"/>
      <c r="J1394" s="10"/>
      <c r="K1394" s="10"/>
      <c r="L1394" s="259"/>
      <c r="M1394" s="259"/>
      <c r="N1394" s="259"/>
      <c r="O1394" s="259"/>
      <c r="P1394" s="259"/>
    </row>
    <row r="1395" spans="1:16" ht="12.75">
      <c r="A1395" s="259"/>
      <c r="B1395" s="259"/>
      <c r="C1395" s="259"/>
      <c r="D1395" s="259"/>
      <c r="E1395" s="259"/>
      <c r="F1395" s="259"/>
      <c r="G1395" s="10"/>
      <c r="H1395" s="10"/>
      <c r="I1395" s="10"/>
      <c r="J1395" s="10"/>
      <c r="K1395" s="10"/>
      <c r="L1395" s="259"/>
      <c r="M1395" s="259"/>
      <c r="N1395" s="259"/>
      <c r="O1395" s="259"/>
      <c r="P1395" s="259"/>
    </row>
    <row r="1396" spans="1:16" ht="12.75">
      <c r="A1396" s="259"/>
      <c r="B1396" s="259"/>
      <c r="C1396" s="259"/>
      <c r="D1396" s="259"/>
      <c r="E1396" s="259"/>
      <c r="F1396" s="259"/>
      <c r="G1396" s="259"/>
      <c r="H1396" s="259"/>
      <c r="I1396" s="259"/>
      <c r="J1396" s="259"/>
      <c r="K1396" s="259"/>
      <c r="L1396" s="259"/>
      <c r="M1396" s="259"/>
      <c r="N1396" s="259"/>
      <c r="O1396" s="259"/>
      <c r="P1396" s="259"/>
    </row>
    <row r="1397" spans="1:16" ht="12.75">
      <c r="A1397" s="259"/>
      <c r="B1397" s="259"/>
      <c r="C1397" s="259"/>
      <c r="D1397" s="259"/>
      <c r="E1397" s="259"/>
      <c r="F1397" s="259"/>
      <c r="G1397" s="259"/>
      <c r="H1397" s="259"/>
      <c r="I1397" s="259"/>
      <c r="J1397" s="259"/>
      <c r="K1397" s="259"/>
      <c r="L1397" s="259"/>
      <c r="M1397" s="259"/>
      <c r="N1397" s="259"/>
      <c r="O1397" s="259"/>
      <c r="P1397" s="259"/>
    </row>
    <row r="1398" spans="1:16" ht="12.75">
      <c r="A1398" s="259"/>
      <c r="B1398" s="259"/>
      <c r="C1398" s="259"/>
      <c r="D1398" s="259"/>
      <c r="E1398" s="259"/>
      <c r="F1398" s="259"/>
      <c r="G1398" s="259"/>
      <c r="H1398" s="259"/>
      <c r="I1398" s="259"/>
      <c r="J1398" s="259"/>
      <c r="K1398" s="259"/>
      <c r="L1398" s="259"/>
      <c r="M1398" s="259"/>
      <c r="N1398" s="259"/>
      <c r="O1398" s="259"/>
      <c r="P1398" s="259"/>
    </row>
    <row r="1399" spans="1:16" ht="12.75">
      <c r="A1399" s="259"/>
      <c r="B1399" s="259"/>
      <c r="C1399" s="259"/>
      <c r="D1399" s="259"/>
      <c r="E1399" s="259"/>
      <c r="F1399" s="259"/>
      <c r="G1399" s="259"/>
      <c r="H1399" s="259"/>
      <c r="I1399" s="259"/>
      <c r="J1399" s="259"/>
      <c r="K1399" s="259"/>
      <c r="L1399" s="259"/>
      <c r="M1399" s="259"/>
      <c r="N1399" s="259"/>
      <c r="O1399" s="259"/>
      <c r="P1399" s="259"/>
    </row>
    <row r="1400" spans="1:16" ht="12.75">
      <c r="A1400" s="259"/>
      <c r="B1400" s="259"/>
      <c r="C1400" s="259"/>
      <c r="D1400" s="259"/>
      <c r="E1400" s="259"/>
      <c r="F1400" s="259"/>
      <c r="G1400" s="259"/>
      <c r="H1400" s="259"/>
      <c r="I1400" s="259"/>
      <c r="J1400" s="259"/>
      <c r="K1400" s="259"/>
      <c r="L1400" s="259"/>
      <c r="M1400" s="259"/>
      <c r="N1400" s="259"/>
      <c r="O1400" s="259"/>
      <c r="P1400" s="259"/>
    </row>
    <row r="1401" spans="1:16" ht="12.75">
      <c r="A1401" s="259"/>
      <c r="B1401" s="259"/>
      <c r="C1401" s="259"/>
      <c r="D1401" s="259"/>
      <c r="E1401" s="259"/>
      <c r="F1401" s="259"/>
      <c r="G1401" s="259"/>
      <c r="H1401" s="259"/>
      <c r="I1401" s="259"/>
      <c r="J1401" s="259"/>
      <c r="K1401" s="259"/>
      <c r="L1401" s="259"/>
      <c r="M1401" s="259"/>
      <c r="N1401" s="259"/>
      <c r="O1401" s="259"/>
      <c r="P1401" s="259"/>
    </row>
    <row r="1402" spans="1:16" ht="12.75">
      <c r="A1402" s="259"/>
      <c r="B1402" s="259"/>
      <c r="C1402" s="259"/>
      <c r="D1402" s="259"/>
      <c r="E1402" s="259"/>
      <c r="F1402" s="259"/>
      <c r="G1402" s="259"/>
      <c r="H1402" s="259"/>
      <c r="I1402" s="259"/>
      <c r="J1402" s="259"/>
      <c r="K1402" s="259"/>
      <c r="L1402" s="259"/>
      <c r="M1402" s="259"/>
      <c r="N1402" s="259"/>
      <c r="O1402" s="259"/>
      <c r="P1402" s="259"/>
    </row>
    <row r="1403" spans="1:16" ht="12.75">
      <c r="A1403" s="259"/>
      <c r="B1403" s="259"/>
      <c r="C1403" s="259"/>
      <c r="D1403" s="259"/>
      <c r="E1403" s="259"/>
      <c r="F1403" s="259"/>
      <c r="G1403" s="259"/>
      <c r="H1403" s="259"/>
      <c r="I1403" s="259"/>
      <c r="J1403" s="259"/>
      <c r="K1403" s="259"/>
      <c r="L1403" s="259"/>
      <c r="M1403" s="259"/>
      <c r="N1403" s="259"/>
      <c r="O1403" s="259"/>
      <c r="P1403" s="259"/>
    </row>
    <row r="1404" spans="1:16" ht="12.75">
      <c r="A1404" s="259"/>
      <c r="B1404" s="259"/>
      <c r="C1404" s="259"/>
      <c r="D1404" s="259"/>
      <c r="E1404" s="259"/>
      <c r="F1404" s="259"/>
      <c r="G1404" s="259"/>
      <c r="H1404" s="259"/>
      <c r="I1404" s="259"/>
      <c r="J1404" s="259"/>
      <c r="K1404" s="259"/>
      <c r="L1404" s="259"/>
      <c r="M1404" s="259"/>
      <c r="N1404" s="259"/>
      <c r="O1404" s="259"/>
      <c r="P1404" s="259"/>
    </row>
    <row r="1405" spans="1:16" ht="12.75">
      <c r="A1405" s="259"/>
      <c r="B1405" s="259"/>
      <c r="C1405" s="259"/>
      <c r="D1405" s="259"/>
      <c r="E1405" s="259"/>
      <c r="F1405" s="259"/>
      <c r="G1405" s="259"/>
      <c r="H1405" s="259"/>
      <c r="I1405" s="259"/>
      <c r="J1405" s="259"/>
      <c r="K1405" s="259"/>
      <c r="L1405" s="259"/>
      <c r="M1405" s="259"/>
      <c r="N1405" s="259"/>
      <c r="O1405" s="259"/>
      <c r="P1405" s="259"/>
    </row>
    <row r="1406" spans="1:16" ht="12.75">
      <c r="A1406" s="259"/>
      <c r="B1406" s="259"/>
      <c r="C1406" s="259"/>
      <c r="D1406" s="259"/>
      <c r="E1406" s="259"/>
      <c r="F1406" s="259"/>
      <c r="G1406" s="259"/>
      <c r="H1406" s="259"/>
      <c r="I1406" s="259"/>
      <c r="J1406" s="259"/>
      <c r="K1406" s="259"/>
      <c r="L1406" s="259"/>
      <c r="M1406" s="259"/>
      <c r="N1406" s="259"/>
      <c r="O1406" s="259"/>
      <c r="P1406" s="259"/>
    </row>
    <row r="1407" spans="1:16" ht="12.75">
      <c r="A1407" s="259"/>
      <c r="B1407" s="259"/>
      <c r="C1407" s="259"/>
      <c r="D1407" s="259"/>
      <c r="E1407" s="259"/>
      <c r="F1407" s="259"/>
      <c r="G1407" s="259"/>
      <c r="H1407" s="259"/>
      <c r="I1407" s="259"/>
      <c r="J1407" s="259"/>
      <c r="K1407" s="259"/>
      <c r="L1407" s="259"/>
      <c r="M1407" s="259"/>
      <c r="N1407" s="259"/>
      <c r="O1407" s="259"/>
      <c r="P1407" s="259"/>
    </row>
    <row r="1408" spans="1:16" ht="12.75">
      <c r="A1408" s="259"/>
      <c r="B1408" s="259"/>
      <c r="C1408" s="259"/>
      <c r="D1408" s="259"/>
      <c r="E1408" s="259"/>
      <c r="F1408" s="259"/>
      <c r="G1408" s="259"/>
      <c r="H1408" s="259"/>
      <c r="I1408" s="259"/>
      <c r="J1408" s="259"/>
      <c r="K1408" s="259"/>
      <c r="L1408" s="259"/>
      <c r="M1408" s="259"/>
      <c r="N1408" s="259"/>
      <c r="O1408" s="259"/>
      <c r="P1408" s="259"/>
    </row>
    <row r="1409" spans="1:16" ht="12.75">
      <c r="A1409" s="259"/>
      <c r="B1409" s="259"/>
      <c r="C1409" s="259"/>
      <c r="D1409" s="259"/>
      <c r="E1409" s="259"/>
      <c r="F1409" s="259"/>
      <c r="G1409" s="259"/>
      <c r="H1409" s="259"/>
      <c r="I1409" s="259"/>
      <c r="J1409" s="259"/>
      <c r="K1409" s="259"/>
      <c r="L1409" s="259"/>
      <c r="M1409" s="259"/>
      <c r="N1409" s="259"/>
      <c r="O1409" s="259"/>
      <c r="P1409" s="259"/>
    </row>
    <row r="1410" spans="1:16" ht="12.75">
      <c r="A1410" s="259"/>
      <c r="B1410" s="259"/>
      <c r="C1410" s="259"/>
      <c r="D1410" s="259"/>
      <c r="E1410" s="259"/>
      <c r="F1410" s="259"/>
      <c r="G1410" s="259"/>
      <c r="H1410" s="259"/>
      <c r="I1410" s="259"/>
      <c r="J1410" s="259"/>
      <c r="K1410" s="259"/>
      <c r="L1410" s="259"/>
      <c r="M1410" s="259"/>
      <c r="N1410" s="259"/>
      <c r="O1410" s="259"/>
      <c r="P1410" s="259"/>
    </row>
    <row r="1411" spans="1:16" ht="12.75">
      <c r="A1411" s="259"/>
      <c r="B1411" s="259"/>
      <c r="C1411" s="259"/>
      <c r="D1411" s="259"/>
      <c r="E1411" s="259"/>
      <c r="F1411" s="259"/>
      <c r="G1411" s="259"/>
      <c r="H1411" s="259"/>
      <c r="I1411" s="259"/>
      <c r="J1411" s="259"/>
      <c r="K1411" s="259"/>
      <c r="L1411" s="259"/>
      <c r="M1411" s="259"/>
      <c r="N1411" s="259"/>
      <c r="O1411" s="259"/>
      <c r="P1411" s="259"/>
    </row>
    <row r="1412" spans="1:16" ht="12.75">
      <c r="A1412" s="259"/>
      <c r="B1412" s="259"/>
      <c r="C1412" s="259"/>
      <c r="D1412" s="259"/>
      <c r="E1412" s="259"/>
      <c r="F1412" s="259"/>
      <c r="G1412" s="259"/>
      <c r="H1412" s="259"/>
      <c r="I1412" s="259"/>
      <c r="J1412" s="259"/>
      <c r="K1412" s="259"/>
      <c r="L1412" s="259"/>
      <c r="M1412" s="259"/>
      <c r="N1412" s="259"/>
      <c r="O1412" s="259"/>
      <c r="P1412" s="259"/>
    </row>
    <row r="1413" spans="1:16" ht="12.75">
      <c r="A1413" s="259"/>
      <c r="B1413" s="259"/>
      <c r="C1413" s="259"/>
      <c r="D1413" s="259"/>
      <c r="E1413" s="259"/>
      <c r="F1413" s="259"/>
      <c r="G1413" s="259"/>
      <c r="H1413" s="259"/>
      <c r="I1413" s="259"/>
      <c r="J1413" s="259"/>
      <c r="K1413" s="259"/>
      <c r="L1413" s="259"/>
      <c r="M1413" s="259"/>
      <c r="N1413" s="259"/>
      <c r="O1413" s="259"/>
      <c r="P1413" s="259"/>
    </row>
    <row r="1414" spans="1:16" ht="12.75">
      <c r="A1414" s="259"/>
      <c r="B1414" s="259"/>
      <c r="C1414" s="259"/>
      <c r="D1414" s="259"/>
      <c r="E1414" s="259"/>
      <c r="F1414" s="259"/>
      <c r="G1414" s="259"/>
      <c r="H1414" s="259"/>
      <c r="I1414" s="259"/>
      <c r="J1414" s="259"/>
      <c r="K1414" s="259"/>
      <c r="L1414" s="259"/>
      <c r="M1414" s="259"/>
      <c r="N1414" s="259"/>
      <c r="O1414" s="259"/>
      <c r="P1414" s="259"/>
    </row>
    <row r="1415" spans="1:16" ht="12.75">
      <c r="A1415" s="259"/>
      <c r="B1415" s="259"/>
      <c r="C1415" s="259"/>
      <c r="D1415" s="259"/>
      <c r="E1415" s="259"/>
      <c r="F1415" s="259"/>
      <c r="G1415" s="259"/>
      <c r="H1415" s="259"/>
      <c r="I1415" s="259"/>
      <c r="J1415" s="259"/>
      <c r="K1415" s="259"/>
      <c r="L1415" s="259"/>
      <c r="M1415" s="259"/>
      <c r="N1415" s="259"/>
      <c r="O1415" s="259"/>
      <c r="P1415" s="259"/>
    </row>
    <row r="1416" spans="1:16" ht="12.75">
      <c r="A1416" s="259"/>
      <c r="B1416" s="259"/>
      <c r="C1416" s="259"/>
      <c r="D1416" s="259"/>
      <c r="E1416" s="259"/>
      <c r="F1416" s="259"/>
      <c r="G1416" s="259"/>
      <c r="H1416" s="259"/>
      <c r="I1416" s="259"/>
      <c r="J1416" s="259"/>
      <c r="K1416" s="259"/>
      <c r="L1416" s="259"/>
      <c r="M1416" s="259"/>
      <c r="N1416" s="259"/>
      <c r="O1416" s="259"/>
      <c r="P1416" s="259"/>
    </row>
    <row r="1417" spans="1:16" ht="12.75">
      <c r="A1417" s="259"/>
      <c r="B1417" s="259"/>
      <c r="C1417" s="259"/>
      <c r="D1417" s="259"/>
      <c r="E1417" s="259"/>
      <c r="F1417" s="259"/>
      <c r="G1417" s="259"/>
      <c r="H1417" s="259"/>
      <c r="I1417" s="259"/>
      <c r="J1417" s="259"/>
      <c r="K1417" s="259"/>
      <c r="L1417" s="259"/>
      <c r="M1417" s="259"/>
      <c r="N1417" s="259"/>
      <c r="O1417" s="259"/>
      <c r="P1417" s="259"/>
    </row>
    <row r="1418" spans="1:16" ht="12.75">
      <c r="A1418" s="259"/>
      <c r="B1418" s="259"/>
      <c r="C1418" s="259"/>
      <c r="D1418" s="259"/>
      <c r="E1418" s="259"/>
      <c r="F1418" s="259"/>
      <c r="G1418" s="259"/>
      <c r="H1418" s="259"/>
      <c r="I1418" s="259"/>
      <c r="J1418" s="259"/>
      <c r="K1418" s="259"/>
      <c r="L1418" s="259"/>
      <c r="M1418" s="259"/>
      <c r="N1418" s="259"/>
      <c r="O1418" s="259"/>
      <c r="P1418" s="259"/>
    </row>
    <row r="1419" spans="1:16" ht="12.75">
      <c r="A1419" s="259"/>
      <c r="B1419" s="259"/>
      <c r="C1419" s="259"/>
      <c r="D1419" s="259"/>
      <c r="E1419" s="259"/>
      <c r="F1419" s="259"/>
      <c r="G1419" s="259"/>
      <c r="H1419" s="259"/>
      <c r="I1419" s="259"/>
      <c r="J1419" s="259"/>
      <c r="K1419" s="259"/>
      <c r="L1419" s="259"/>
      <c r="M1419" s="259"/>
      <c r="N1419" s="259"/>
      <c r="O1419" s="259"/>
      <c r="P1419" s="259"/>
    </row>
    <row r="1420" spans="1:16" ht="12.75">
      <c r="A1420" s="10"/>
      <c r="B1420" s="10"/>
      <c r="C1420" s="10"/>
      <c r="D1420" s="10"/>
      <c r="E1420" s="10"/>
      <c r="F1420" s="259"/>
      <c r="G1420" s="259"/>
      <c r="H1420" s="259"/>
      <c r="I1420" s="259"/>
      <c r="J1420" s="259"/>
      <c r="K1420" s="259"/>
      <c r="L1420" s="259"/>
      <c r="M1420" s="259"/>
      <c r="N1420" s="259"/>
      <c r="O1420" s="259"/>
      <c r="P1420" s="259"/>
    </row>
    <row r="1421" spans="1:16" ht="12.75">
      <c r="A1421" s="259"/>
      <c r="B1421" s="259"/>
      <c r="C1421" s="259"/>
      <c r="D1421" s="259"/>
      <c r="E1421" s="259"/>
      <c r="F1421" s="259"/>
      <c r="G1421" s="259"/>
      <c r="H1421" s="259"/>
      <c r="I1421" s="259"/>
      <c r="J1421" s="259"/>
      <c r="K1421" s="259"/>
      <c r="L1421" s="259"/>
      <c r="M1421" s="259"/>
      <c r="N1421" s="259"/>
      <c r="O1421" s="259"/>
      <c r="P1421" s="259"/>
    </row>
    <row r="1422" spans="1:16" ht="12.75">
      <c r="A1422" s="259"/>
      <c r="B1422" s="259"/>
      <c r="C1422" s="259"/>
      <c r="D1422" s="298"/>
      <c r="E1422" s="259"/>
      <c r="F1422" s="259"/>
      <c r="G1422" s="259"/>
      <c r="H1422" s="259"/>
      <c r="I1422" s="259"/>
      <c r="J1422" s="259"/>
      <c r="K1422" s="259"/>
      <c r="L1422" s="259"/>
      <c r="M1422" s="259"/>
      <c r="N1422" s="259"/>
      <c r="O1422" s="259"/>
      <c r="P1422" s="259"/>
    </row>
    <row r="1423" spans="1:16" ht="12.75">
      <c r="A1423" s="259"/>
      <c r="B1423" s="259"/>
      <c r="C1423" s="259"/>
      <c r="D1423" s="259"/>
      <c r="E1423" s="259"/>
      <c r="F1423" s="259"/>
      <c r="G1423" s="259"/>
      <c r="H1423" s="259"/>
      <c r="I1423" s="259"/>
      <c r="J1423" s="259"/>
      <c r="K1423" s="259"/>
      <c r="L1423" s="259"/>
      <c r="M1423" s="259"/>
      <c r="N1423" s="259"/>
      <c r="O1423" s="259"/>
      <c r="P1423" s="259"/>
    </row>
    <row r="1424" spans="1:16" ht="12.75">
      <c r="A1424" s="10"/>
      <c r="B1424" s="10"/>
      <c r="C1424" s="10"/>
      <c r="D1424" s="9"/>
      <c r="E1424" s="9"/>
      <c r="F1424" s="259"/>
      <c r="G1424" s="259"/>
      <c r="H1424" s="259"/>
      <c r="I1424" s="259"/>
      <c r="J1424" s="259"/>
      <c r="K1424" s="259"/>
      <c r="L1424" s="259"/>
      <c r="M1424" s="259"/>
      <c r="N1424" s="259"/>
      <c r="O1424" s="259"/>
      <c r="P1424" s="259"/>
    </row>
    <row r="1425" spans="1:15" ht="12.75">
      <c r="A1425" s="10"/>
      <c r="B1425" s="10"/>
      <c r="C1425" s="10"/>
      <c r="D1425" s="10"/>
      <c r="E1425" s="10"/>
      <c r="F1425" s="259"/>
      <c r="G1425" s="259"/>
      <c r="H1425" s="259"/>
      <c r="I1425" s="259"/>
      <c r="J1425" s="259"/>
      <c r="K1425" s="259"/>
      <c r="L1425" s="259"/>
      <c r="M1425" s="259"/>
      <c r="N1425" s="259"/>
      <c r="O1425" s="259"/>
    </row>
    <row r="1426" spans="1:15" ht="12.75">
      <c r="A1426" s="10"/>
      <c r="B1426" s="10"/>
      <c r="C1426" s="10"/>
      <c r="D1426" s="10"/>
      <c r="E1426" s="10"/>
      <c r="F1426" s="259"/>
      <c r="G1426" s="259"/>
      <c r="H1426" s="259"/>
      <c r="I1426" s="259"/>
      <c r="J1426" s="259"/>
      <c r="K1426" s="259"/>
      <c r="L1426" s="259"/>
      <c r="M1426" s="259"/>
      <c r="N1426" s="259"/>
      <c r="O1426" s="259"/>
    </row>
    <row r="1427" spans="1:15" ht="12.75">
      <c r="A1427" s="10"/>
      <c r="B1427" s="10"/>
      <c r="C1427" s="10"/>
      <c r="D1427" s="10"/>
      <c r="E1427" s="10"/>
      <c r="F1427" s="259"/>
      <c r="G1427" s="259"/>
      <c r="H1427" s="259"/>
      <c r="I1427" s="259"/>
      <c r="J1427" s="259"/>
      <c r="K1427" s="259"/>
      <c r="L1427" s="259"/>
      <c r="M1427" s="259"/>
      <c r="N1427" s="259"/>
      <c r="O1427" s="259"/>
    </row>
    <row r="1428" spans="1:15" ht="12.75">
      <c r="A1428" s="10"/>
      <c r="B1428" s="10"/>
      <c r="C1428" s="10"/>
      <c r="D1428" s="10"/>
      <c r="E1428" s="10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</row>
    <row r="1429" spans="1:15" ht="12.75">
      <c r="A1429" s="23"/>
      <c r="B1429" s="23"/>
      <c r="C1429" s="23"/>
      <c r="D1429" s="14"/>
      <c r="E1429" s="10"/>
      <c r="F1429" s="259"/>
      <c r="G1429" s="259"/>
      <c r="H1429" s="259"/>
      <c r="I1429" s="259"/>
      <c r="J1429" s="259"/>
      <c r="K1429" s="259"/>
      <c r="L1429" s="259"/>
      <c r="M1429" s="259"/>
      <c r="N1429" s="259"/>
      <c r="O1429" s="259"/>
    </row>
    <row r="1430" spans="1:15" ht="12.75">
      <c r="A1430" s="23"/>
      <c r="B1430" s="23"/>
      <c r="C1430" s="23"/>
      <c r="D1430" s="14"/>
      <c r="E1430" s="10"/>
      <c r="F1430" s="259"/>
      <c r="G1430" s="259"/>
      <c r="H1430" s="259"/>
      <c r="I1430" s="259"/>
      <c r="J1430" s="259"/>
      <c r="K1430" s="259"/>
      <c r="L1430" s="259"/>
      <c r="M1430" s="259"/>
      <c r="N1430" s="259"/>
      <c r="O1430" s="259"/>
    </row>
    <row r="1431" spans="1:15" ht="12.75">
      <c r="A1431" s="23"/>
      <c r="B1431" s="23"/>
      <c r="C1431" s="23"/>
      <c r="D1431" s="14"/>
      <c r="E1431" s="10"/>
      <c r="F1431" s="259"/>
      <c r="G1431" s="259"/>
      <c r="H1431" s="259"/>
      <c r="I1431" s="259"/>
      <c r="J1431" s="259"/>
      <c r="K1431" s="259"/>
      <c r="L1431" s="259"/>
      <c r="M1431" s="259"/>
      <c r="N1431" s="259"/>
      <c r="O1431" s="259"/>
    </row>
    <row r="1432" spans="1:15" ht="12.75">
      <c r="A1432" s="23"/>
      <c r="B1432" s="23"/>
      <c r="C1432" s="23"/>
      <c r="D1432" s="14"/>
      <c r="E1432" s="10"/>
      <c r="F1432" s="259"/>
      <c r="G1432" s="259"/>
      <c r="H1432" s="259"/>
      <c r="I1432" s="259"/>
      <c r="J1432" s="259"/>
      <c r="K1432" s="259"/>
      <c r="L1432" s="259"/>
      <c r="M1432" s="259"/>
      <c r="N1432" s="259"/>
      <c r="O1432" s="259"/>
    </row>
    <row r="1433" spans="1:15" ht="12.75">
      <c r="A1433" s="23"/>
      <c r="B1433" s="23"/>
      <c r="C1433" s="23"/>
      <c r="D1433" s="14"/>
      <c r="E1433" s="10"/>
      <c r="F1433" s="259"/>
      <c r="G1433" s="259"/>
      <c r="H1433" s="259"/>
      <c r="I1433" s="259"/>
      <c r="J1433" s="259"/>
      <c r="K1433" s="259"/>
      <c r="L1433" s="259"/>
      <c r="M1433" s="259"/>
      <c r="N1433" s="259"/>
      <c r="O1433" s="259"/>
    </row>
    <row r="1434" spans="1:15" ht="12.75">
      <c r="A1434" s="23"/>
      <c r="B1434" s="23"/>
      <c r="C1434" s="23"/>
      <c r="D1434" s="14"/>
      <c r="E1434" s="10"/>
      <c r="F1434" s="259"/>
      <c r="G1434" s="259"/>
      <c r="H1434" s="259"/>
      <c r="I1434" s="259"/>
      <c r="J1434" s="259"/>
      <c r="K1434" s="259"/>
      <c r="L1434" s="259"/>
      <c r="M1434" s="259"/>
      <c r="N1434" s="259"/>
      <c r="O1434" s="259"/>
    </row>
    <row r="1435" spans="1:15" ht="12.75">
      <c r="A1435" s="23"/>
      <c r="B1435" s="23"/>
      <c r="C1435" s="23"/>
      <c r="D1435" s="14"/>
      <c r="E1435" s="10"/>
      <c r="F1435" s="259"/>
      <c r="G1435" s="259"/>
      <c r="H1435" s="259"/>
      <c r="I1435" s="259"/>
      <c r="J1435" s="259"/>
      <c r="K1435" s="259"/>
      <c r="L1435" s="259"/>
      <c r="M1435" s="259"/>
      <c r="N1435" s="259"/>
      <c r="O1435" s="259"/>
    </row>
    <row r="1436" spans="1:15" ht="12.75">
      <c r="A1436" s="23"/>
      <c r="B1436" s="23"/>
      <c r="C1436" s="23"/>
      <c r="D1436" s="14"/>
      <c r="E1436" s="10"/>
      <c r="F1436" s="259"/>
      <c r="G1436" s="259"/>
      <c r="H1436" s="259"/>
      <c r="I1436" s="259"/>
      <c r="J1436" s="259"/>
      <c r="K1436" s="259"/>
      <c r="L1436" s="259"/>
      <c r="M1436" s="259"/>
      <c r="N1436" s="259"/>
      <c r="O1436" s="259"/>
    </row>
    <row r="1437" spans="1:15" ht="12.75">
      <c r="A1437" s="23"/>
      <c r="B1437" s="23"/>
      <c r="C1437" s="23"/>
      <c r="D1437" s="14"/>
      <c r="E1437" s="10"/>
      <c r="F1437" s="259"/>
      <c r="G1437" s="259"/>
      <c r="H1437" s="259"/>
      <c r="I1437" s="259"/>
      <c r="J1437" s="259"/>
      <c r="K1437" s="259"/>
      <c r="L1437" s="259"/>
      <c r="M1437" s="259"/>
      <c r="N1437" s="259"/>
      <c r="O1437" s="259"/>
    </row>
    <row r="1438" spans="1:15" ht="12.75">
      <c r="A1438" s="23"/>
      <c r="B1438" s="23"/>
      <c r="C1438" s="23"/>
      <c r="D1438" s="14"/>
      <c r="E1438" s="10"/>
      <c r="F1438" s="259"/>
      <c r="G1438" s="259"/>
      <c r="H1438" s="259"/>
      <c r="I1438" s="259"/>
      <c r="J1438" s="259"/>
      <c r="K1438" s="259"/>
      <c r="L1438" s="259"/>
      <c r="M1438" s="259"/>
      <c r="N1438" s="259"/>
      <c r="O1438" s="259"/>
    </row>
    <row r="1439" spans="1:15" ht="12.75">
      <c r="A1439" s="23"/>
      <c r="B1439" s="23"/>
      <c r="C1439" s="23"/>
      <c r="D1439" s="14"/>
      <c r="E1439" s="10"/>
      <c r="F1439" s="259"/>
      <c r="G1439" s="259"/>
      <c r="H1439" s="259"/>
      <c r="I1439" s="259"/>
      <c r="J1439" s="259"/>
      <c r="K1439" s="259"/>
      <c r="L1439" s="259"/>
      <c r="M1439" s="259"/>
      <c r="N1439" s="259"/>
      <c r="O1439" s="259"/>
    </row>
    <row r="1440" spans="1:15" ht="12.75">
      <c r="A1440" s="23"/>
      <c r="B1440" s="23"/>
      <c r="C1440" s="23"/>
      <c r="D1440" s="14"/>
      <c r="E1440" s="10"/>
      <c r="F1440" s="259"/>
      <c r="G1440" s="259"/>
      <c r="H1440" s="259"/>
      <c r="I1440" s="259"/>
      <c r="J1440" s="259"/>
      <c r="K1440" s="259"/>
      <c r="L1440" s="259"/>
      <c r="M1440" s="259"/>
      <c r="N1440" s="259"/>
      <c r="O1440" s="259"/>
    </row>
    <row r="1441" spans="1:15" ht="12.75">
      <c r="A1441" s="23"/>
      <c r="B1441" s="23"/>
      <c r="C1441" s="23"/>
      <c r="D1441" s="14"/>
      <c r="E1441" s="10"/>
      <c r="F1441" s="259"/>
      <c r="G1441" s="259"/>
      <c r="H1441" s="259"/>
      <c r="I1441" s="259"/>
      <c r="J1441" s="259"/>
      <c r="K1441" s="259"/>
      <c r="L1441" s="259"/>
      <c r="M1441" s="259"/>
      <c r="N1441" s="259"/>
      <c r="O1441" s="259"/>
    </row>
    <row r="1442" spans="1:15" ht="12.75">
      <c r="A1442" s="23"/>
      <c r="B1442" s="23"/>
      <c r="C1442" s="23"/>
      <c r="D1442" s="14"/>
      <c r="E1442" s="10"/>
      <c r="F1442" s="259"/>
      <c r="G1442" s="259"/>
      <c r="H1442" s="259"/>
      <c r="I1442" s="259"/>
      <c r="J1442" s="259"/>
      <c r="K1442" s="259"/>
      <c r="L1442" s="259"/>
      <c r="M1442" s="259"/>
      <c r="N1442" s="259"/>
      <c r="O1442" s="259"/>
    </row>
    <row r="1443" spans="1:15" ht="12.75">
      <c r="A1443" s="23"/>
      <c r="B1443" s="23"/>
      <c r="C1443" s="23"/>
      <c r="D1443" s="14"/>
      <c r="E1443" s="10"/>
      <c r="F1443" s="259"/>
      <c r="G1443" s="259"/>
      <c r="H1443" s="259"/>
      <c r="I1443" s="259"/>
      <c r="J1443" s="259"/>
      <c r="K1443" s="259"/>
      <c r="L1443" s="259"/>
      <c r="M1443" s="259"/>
      <c r="N1443" s="259"/>
      <c r="O1443" s="259"/>
    </row>
    <row r="1444" spans="1:15" ht="12.75">
      <c r="A1444" s="305"/>
      <c r="B1444" s="305"/>
      <c r="C1444" s="305"/>
      <c r="D1444" s="14"/>
      <c r="E1444" s="10"/>
      <c r="F1444" s="259"/>
      <c r="G1444" s="259"/>
      <c r="H1444" s="259"/>
      <c r="I1444" s="259"/>
      <c r="J1444" s="259"/>
      <c r="K1444" s="259"/>
      <c r="L1444" s="259"/>
      <c r="M1444" s="259"/>
      <c r="N1444" s="259"/>
      <c r="O1444" s="259"/>
    </row>
    <row r="1445" spans="1:15" ht="12.75">
      <c r="A1445" s="23"/>
      <c r="B1445" s="23"/>
      <c r="C1445" s="23"/>
      <c r="D1445" s="14"/>
      <c r="E1445" s="10"/>
      <c r="F1445" s="259"/>
      <c r="G1445" s="259"/>
      <c r="H1445" s="259"/>
      <c r="I1445" s="259"/>
      <c r="J1445" s="259"/>
      <c r="K1445" s="259"/>
      <c r="L1445" s="259"/>
      <c r="M1445" s="259"/>
      <c r="N1445" s="259"/>
      <c r="O1445" s="259"/>
    </row>
    <row r="1446" spans="1:15" ht="12.75">
      <c r="A1446" s="23"/>
      <c r="B1446" s="23"/>
      <c r="C1446" s="23"/>
      <c r="D1446" s="14"/>
      <c r="E1446" s="10"/>
      <c r="F1446" s="259"/>
      <c r="G1446" s="259"/>
      <c r="H1446" s="259"/>
      <c r="I1446" s="259"/>
      <c r="J1446" s="259"/>
      <c r="K1446" s="259"/>
      <c r="L1446" s="259"/>
      <c r="M1446" s="259"/>
      <c r="N1446" s="259"/>
      <c r="O1446" s="259"/>
    </row>
    <row r="1447" spans="1:15" ht="12.75">
      <c r="A1447" s="305"/>
      <c r="B1447" s="305"/>
      <c r="C1447" s="305"/>
      <c r="D1447" s="14"/>
      <c r="E1447" s="10"/>
      <c r="F1447" s="259"/>
      <c r="G1447" s="259"/>
      <c r="H1447" s="259"/>
      <c r="I1447" s="259"/>
      <c r="J1447" s="259"/>
      <c r="K1447" s="259"/>
      <c r="L1447" s="259"/>
      <c r="M1447" s="259"/>
      <c r="N1447" s="259"/>
      <c r="O1447" s="259"/>
    </row>
    <row r="1448" spans="1:15" ht="12.75">
      <c r="A1448" s="10"/>
      <c r="B1448" s="10"/>
      <c r="C1448" s="10"/>
      <c r="D1448" s="14"/>
      <c r="E1448" s="10"/>
      <c r="F1448" s="259"/>
      <c r="G1448" s="259"/>
      <c r="H1448" s="259"/>
      <c r="I1448" s="259"/>
      <c r="J1448" s="259"/>
      <c r="K1448" s="259"/>
      <c r="L1448" s="259"/>
      <c r="M1448" s="259"/>
      <c r="N1448" s="259"/>
      <c r="O1448" s="259"/>
    </row>
    <row r="1449" spans="1:15" ht="12.75">
      <c r="A1449" s="304"/>
      <c r="B1449" s="304"/>
      <c r="C1449" s="304"/>
      <c r="D1449" s="10"/>
      <c r="E1449" s="10"/>
      <c r="F1449" s="259"/>
      <c r="G1449" s="259"/>
      <c r="H1449" s="259"/>
      <c r="I1449" s="259"/>
      <c r="J1449" s="259"/>
      <c r="K1449" s="259"/>
      <c r="L1449" s="259"/>
      <c r="M1449" s="259"/>
      <c r="N1449" s="259"/>
      <c r="O1449" s="259"/>
    </row>
    <row r="1450" spans="1:15" ht="12.75">
      <c r="A1450" s="304"/>
      <c r="B1450" s="304"/>
      <c r="C1450" s="304"/>
      <c r="D1450" s="10"/>
      <c r="E1450" s="10"/>
      <c r="F1450" s="259"/>
      <c r="G1450" s="259"/>
      <c r="H1450" s="259"/>
      <c r="I1450" s="259"/>
      <c r="J1450" s="259"/>
      <c r="K1450" s="259"/>
      <c r="L1450" s="259"/>
      <c r="M1450" s="259"/>
      <c r="N1450" s="259"/>
      <c r="O1450" s="259"/>
    </row>
    <row r="1451" spans="1:15" ht="12.75">
      <c r="A1451" s="304"/>
      <c r="B1451" s="304"/>
      <c r="C1451" s="304"/>
      <c r="D1451" s="10"/>
      <c r="E1451" s="10"/>
      <c r="F1451" s="259"/>
      <c r="G1451" s="259"/>
      <c r="H1451" s="259"/>
      <c r="I1451" s="259"/>
      <c r="J1451" s="259"/>
      <c r="K1451" s="259"/>
      <c r="L1451" s="259"/>
      <c r="M1451" s="259"/>
      <c r="N1451" s="259"/>
      <c r="O1451" s="259"/>
    </row>
    <row r="1452" spans="1:15" ht="12.75">
      <c r="A1452" s="304"/>
      <c r="B1452" s="304"/>
      <c r="C1452" s="304"/>
      <c r="D1452" s="10"/>
      <c r="E1452" s="10"/>
      <c r="F1452" s="259"/>
      <c r="G1452" s="259"/>
      <c r="H1452" s="259"/>
      <c r="I1452" s="259"/>
      <c r="J1452" s="259"/>
      <c r="K1452" s="259"/>
      <c r="L1452" s="259"/>
      <c r="M1452" s="259"/>
      <c r="N1452" s="259"/>
      <c r="O1452" s="259"/>
    </row>
    <row r="1453" spans="1:15" ht="12.75">
      <c r="A1453" s="304"/>
      <c r="B1453" s="304"/>
      <c r="C1453" s="304"/>
      <c r="D1453" s="10"/>
      <c r="E1453" s="10"/>
      <c r="F1453" s="259"/>
      <c r="G1453" s="259"/>
      <c r="H1453" s="259"/>
      <c r="I1453" s="259"/>
      <c r="J1453" s="259"/>
      <c r="K1453" s="259"/>
      <c r="L1453" s="259"/>
      <c r="M1453" s="259"/>
      <c r="N1453" s="259"/>
      <c r="O1453" s="259"/>
    </row>
    <row r="1454" spans="1:15" ht="12.75">
      <c r="A1454" s="304"/>
      <c r="B1454" s="304"/>
      <c r="C1454" s="304"/>
      <c r="D1454" s="10"/>
      <c r="E1454" s="10"/>
      <c r="F1454" s="259"/>
      <c r="G1454" s="259"/>
      <c r="H1454" s="259"/>
      <c r="I1454" s="259"/>
      <c r="J1454" s="259"/>
      <c r="K1454" s="259"/>
      <c r="L1454" s="259"/>
      <c r="M1454" s="259"/>
      <c r="N1454" s="259"/>
      <c r="O1454" s="259"/>
    </row>
    <row r="1455" spans="1:15" ht="12.75">
      <c r="A1455" s="304"/>
      <c r="B1455" s="304"/>
      <c r="C1455" s="304"/>
      <c r="D1455" s="10"/>
      <c r="E1455" s="10"/>
      <c r="F1455" s="259"/>
      <c r="G1455" s="259"/>
      <c r="H1455" s="259"/>
      <c r="I1455" s="259"/>
      <c r="J1455" s="259"/>
      <c r="K1455" s="259"/>
      <c r="L1455" s="259"/>
      <c r="M1455" s="259"/>
      <c r="N1455" s="259"/>
      <c r="O1455" s="259"/>
    </row>
    <row r="1456" spans="1:15" ht="12.75">
      <c r="A1456" s="304"/>
      <c r="B1456" s="304"/>
      <c r="C1456" s="304"/>
      <c r="D1456" s="10"/>
      <c r="E1456" s="10"/>
      <c r="F1456" s="259"/>
      <c r="G1456" s="259"/>
      <c r="H1456" s="259"/>
      <c r="I1456" s="259"/>
      <c r="J1456" s="259"/>
      <c r="K1456" s="259"/>
      <c r="L1456" s="259"/>
      <c r="M1456" s="259"/>
      <c r="N1456" s="259"/>
      <c r="O1456" s="259"/>
    </row>
    <row r="1457" spans="1:15" ht="12.75">
      <c r="A1457" s="10"/>
      <c r="B1457" s="10"/>
      <c r="C1457" s="10"/>
      <c r="D1457" s="10"/>
      <c r="E1457" s="10"/>
      <c r="F1457" s="259"/>
      <c r="G1457" s="259"/>
      <c r="H1457" s="259"/>
      <c r="I1457" s="259"/>
      <c r="J1457" s="259"/>
      <c r="K1457" s="259"/>
      <c r="L1457" s="259"/>
      <c r="M1457" s="259"/>
      <c r="N1457" s="259"/>
      <c r="O1457" s="259"/>
    </row>
    <row r="1458" spans="1:15" ht="12.75">
      <c r="A1458" s="10"/>
      <c r="B1458" s="10"/>
      <c r="C1458" s="10"/>
      <c r="D1458" s="10"/>
      <c r="E1458" s="10"/>
      <c r="F1458" s="259"/>
      <c r="G1458" s="259"/>
      <c r="H1458" s="259"/>
      <c r="I1458" s="259"/>
      <c r="J1458" s="259"/>
      <c r="K1458" s="259"/>
      <c r="L1458" s="259"/>
      <c r="M1458" s="259"/>
      <c r="N1458" s="259"/>
      <c r="O1458" s="259"/>
    </row>
    <row r="1459" spans="1:15" ht="12.75">
      <c r="A1459" s="10"/>
      <c r="B1459" s="10"/>
      <c r="C1459" s="10"/>
      <c r="D1459" s="10"/>
      <c r="E1459" s="10"/>
      <c r="F1459" s="259"/>
      <c r="G1459" s="259"/>
      <c r="H1459" s="259"/>
      <c r="I1459" s="259"/>
      <c r="J1459" s="259"/>
      <c r="K1459" s="259"/>
      <c r="L1459" s="259"/>
      <c r="M1459" s="259"/>
      <c r="N1459" s="259"/>
      <c r="O1459" s="259"/>
    </row>
    <row r="1460" spans="1:15" ht="12.75">
      <c r="A1460" s="10"/>
      <c r="B1460" s="10"/>
      <c r="C1460" s="10"/>
      <c r="D1460" s="10"/>
      <c r="E1460" s="10"/>
      <c r="F1460" s="259"/>
      <c r="G1460" s="259"/>
      <c r="H1460" s="259"/>
      <c r="I1460" s="259"/>
      <c r="J1460" s="259"/>
      <c r="K1460" s="259"/>
      <c r="L1460" s="259"/>
      <c r="M1460" s="259"/>
      <c r="N1460" s="259"/>
      <c r="O1460" s="259"/>
    </row>
    <row r="1461" spans="1:15" ht="12.75">
      <c r="A1461" s="10"/>
      <c r="B1461" s="10"/>
      <c r="C1461" s="10"/>
      <c r="D1461" s="10"/>
      <c r="E1461" s="10"/>
      <c r="F1461" s="259"/>
      <c r="G1461" s="259"/>
      <c r="H1461" s="259"/>
      <c r="I1461" s="259"/>
      <c r="J1461" s="259"/>
      <c r="K1461" s="259"/>
      <c r="L1461" s="259"/>
      <c r="M1461" s="259"/>
      <c r="N1461" s="259"/>
      <c r="O1461" s="259"/>
    </row>
    <row r="1462" spans="1:15" ht="12.75">
      <c r="A1462" s="10"/>
      <c r="B1462" s="10"/>
      <c r="C1462" s="10"/>
      <c r="D1462" s="10"/>
      <c r="E1462" s="10"/>
      <c r="F1462" s="259"/>
      <c r="G1462" s="259"/>
      <c r="H1462" s="259"/>
      <c r="I1462" s="259"/>
      <c r="J1462" s="259"/>
      <c r="K1462" s="259"/>
      <c r="L1462" s="259"/>
      <c r="M1462" s="259"/>
      <c r="N1462" s="259"/>
      <c r="O1462" s="259"/>
    </row>
    <row r="1463" spans="1:15" ht="12.75">
      <c r="A1463" s="10"/>
      <c r="B1463" s="10"/>
      <c r="C1463" s="10"/>
      <c r="D1463" s="10"/>
      <c r="E1463" s="10"/>
      <c r="F1463" s="259"/>
      <c r="G1463" s="259"/>
      <c r="H1463" s="259"/>
      <c r="I1463" s="259"/>
      <c r="J1463" s="259"/>
      <c r="K1463" s="259"/>
      <c r="L1463" s="259"/>
      <c r="M1463" s="259"/>
      <c r="N1463" s="259"/>
      <c r="O1463" s="259"/>
    </row>
    <row r="1464" spans="1:15" ht="12.75">
      <c r="A1464" s="10"/>
      <c r="B1464" s="10"/>
      <c r="C1464" s="10"/>
      <c r="D1464" s="10"/>
      <c r="E1464" s="10"/>
      <c r="F1464" s="259"/>
      <c r="G1464" s="259"/>
      <c r="H1464" s="259"/>
      <c r="I1464" s="259"/>
      <c r="J1464" s="259"/>
      <c r="K1464" s="259"/>
      <c r="L1464" s="259"/>
      <c r="M1464" s="259"/>
      <c r="N1464" s="259"/>
      <c r="O1464" s="259"/>
    </row>
    <row r="1465" spans="1:15" ht="12.75">
      <c r="A1465" s="10"/>
      <c r="B1465" s="10"/>
      <c r="C1465" s="10"/>
      <c r="D1465" s="10"/>
      <c r="E1465" s="10"/>
      <c r="F1465" s="259"/>
      <c r="G1465" s="259"/>
      <c r="H1465" s="259"/>
      <c r="I1465" s="259"/>
      <c r="J1465" s="259"/>
      <c r="K1465" s="259"/>
      <c r="L1465" s="259"/>
      <c r="M1465" s="259"/>
      <c r="N1465" s="259"/>
      <c r="O1465" s="259"/>
    </row>
    <row r="1466" spans="1:15" ht="12.75">
      <c r="A1466" s="10"/>
      <c r="B1466" s="10"/>
      <c r="C1466" s="10"/>
      <c r="D1466" s="10"/>
      <c r="E1466" s="10"/>
      <c r="F1466" s="259"/>
      <c r="G1466" s="259"/>
      <c r="H1466" s="259"/>
      <c r="I1466" s="259"/>
      <c r="J1466" s="259"/>
      <c r="K1466" s="259"/>
      <c r="L1466" s="259"/>
      <c r="M1466" s="259"/>
      <c r="N1466" s="259"/>
      <c r="O1466" s="259"/>
    </row>
    <row r="1467" spans="1:15" ht="12.75">
      <c r="A1467" s="10"/>
      <c r="B1467" s="10"/>
      <c r="C1467" s="10"/>
      <c r="D1467" s="10"/>
      <c r="E1467" s="10"/>
      <c r="F1467" s="259"/>
      <c r="G1467" s="259"/>
      <c r="H1467" s="259"/>
      <c r="I1467" s="259"/>
      <c r="J1467" s="259"/>
      <c r="K1467" s="259"/>
      <c r="L1467" s="259"/>
      <c r="M1467" s="259"/>
      <c r="N1467" s="259"/>
      <c r="O1467" s="259"/>
    </row>
    <row r="1468" spans="1:15" ht="12.75">
      <c r="A1468" s="10"/>
      <c r="B1468" s="10"/>
      <c r="C1468" s="10"/>
      <c r="D1468" s="10"/>
      <c r="E1468" s="10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</row>
    <row r="1469" spans="1:15" ht="12.75">
      <c r="A1469" s="10"/>
      <c r="B1469" s="10"/>
      <c r="C1469" s="10"/>
      <c r="D1469" s="10"/>
      <c r="E1469" s="10"/>
      <c r="F1469" s="259"/>
      <c r="G1469" s="259"/>
      <c r="H1469" s="259"/>
      <c r="I1469" s="259"/>
      <c r="J1469" s="259"/>
      <c r="K1469" s="259"/>
      <c r="L1469" s="259"/>
      <c r="M1469" s="259"/>
      <c r="N1469" s="259"/>
      <c r="O1469" s="259"/>
    </row>
    <row r="1470" spans="1:15" ht="12.75">
      <c r="A1470" s="10"/>
      <c r="B1470" s="10"/>
      <c r="C1470" s="10"/>
      <c r="D1470" s="10"/>
      <c r="E1470" s="10"/>
      <c r="F1470" s="259"/>
      <c r="G1470" s="259"/>
      <c r="H1470" s="259"/>
      <c r="I1470" s="259"/>
      <c r="J1470" s="259"/>
      <c r="K1470" s="259"/>
      <c r="L1470" s="259"/>
      <c r="M1470" s="259"/>
      <c r="N1470" s="259"/>
      <c r="O1470" s="259"/>
    </row>
    <row r="1471" spans="1:15" ht="12.75">
      <c r="A1471" s="10"/>
      <c r="B1471" s="10"/>
      <c r="C1471" s="10"/>
      <c r="D1471" s="10"/>
      <c r="E1471" s="10"/>
      <c r="F1471" s="259"/>
      <c r="G1471" s="259"/>
      <c r="H1471" s="259"/>
      <c r="I1471" s="259"/>
      <c r="J1471" s="259"/>
      <c r="K1471" s="259"/>
      <c r="L1471" s="259"/>
      <c r="M1471" s="259"/>
      <c r="N1471" s="259"/>
      <c r="O1471" s="259"/>
    </row>
    <row r="1472" spans="1:15" ht="12.75">
      <c r="A1472" s="10"/>
      <c r="B1472" s="10"/>
      <c r="C1472" s="10"/>
      <c r="D1472" s="10"/>
      <c r="E1472" s="10"/>
      <c r="F1472" s="259"/>
      <c r="G1472" s="259"/>
      <c r="H1472" s="259"/>
      <c r="I1472" s="259"/>
      <c r="J1472" s="259"/>
      <c r="K1472" s="259"/>
      <c r="L1472" s="259"/>
      <c r="M1472" s="259"/>
      <c r="N1472" s="259"/>
      <c r="O1472" s="259"/>
    </row>
    <row r="1473" spans="1:15" ht="12.75">
      <c r="A1473" s="10"/>
      <c r="B1473" s="10"/>
      <c r="C1473" s="10"/>
      <c r="D1473" s="10"/>
      <c r="E1473" s="10"/>
      <c r="F1473" s="259"/>
      <c r="G1473" s="259"/>
      <c r="H1473" s="259"/>
      <c r="I1473" s="259"/>
      <c r="J1473" s="259"/>
      <c r="K1473" s="259"/>
      <c r="L1473" s="259"/>
      <c r="M1473" s="259"/>
      <c r="N1473" s="259"/>
      <c r="O1473" s="259"/>
    </row>
    <row r="1474" spans="1:15" ht="12.75">
      <c r="A1474" s="10"/>
      <c r="B1474" s="10"/>
      <c r="C1474" s="10"/>
      <c r="D1474" s="10"/>
      <c r="E1474" s="10"/>
      <c r="F1474" s="259"/>
      <c r="G1474" s="259"/>
      <c r="H1474" s="259"/>
      <c r="I1474" s="259"/>
      <c r="J1474" s="259"/>
      <c r="K1474" s="259"/>
      <c r="L1474" s="259"/>
      <c r="M1474" s="259"/>
      <c r="N1474" s="259"/>
      <c r="O1474" s="259"/>
    </row>
    <row r="1475" spans="1:15" ht="12.75">
      <c r="A1475" s="10"/>
      <c r="B1475" s="10"/>
      <c r="C1475" s="10"/>
      <c r="D1475" s="10"/>
      <c r="E1475" s="10"/>
      <c r="F1475" s="259"/>
      <c r="G1475" s="259"/>
      <c r="H1475" s="259"/>
      <c r="I1475" s="259"/>
      <c r="J1475" s="259"/>
      <c r="K1475" s="259"/>
      <c r="L1475" s="259"/>
      <c r="M1475" s="259"/>
      <c r="N1475" s="259"/>
      <c r="O1475" s="259"/>
    </row>
    <row r="1476" spans="1:15" ht="12.75">
      <c r="A1476" s="10"/>
      <c r="B1476" s="10"/>
      <c r="C1476" s="10"/>
      <c r="D1476" s="10"/>
      <c r="E1476" s="10"/>
      <c r="F1476" s="259"/>
      <c r="G1476" s="259"/>
      <c r="H1476" s="259"/>
      <c r="I1476" s="259"/>
      <c r="J1476" s="259"/>
      <c r="K1476" s="259"/>
      <c r="L1476" s="259"/>
      <c r="M1476" s="259"/>
      <c r="N1476" s="259"/>
      <c r="O1476" s="259"/>
    </row>
    <row r="1477" spans="1:15" ht="12.75">
      <c r="A1477" s="10"/>
      <c r="B1477" s="10"/>
      <c r="C1477" s="10"/>
      <c r="D1477" s="10"/>
      <c r="E1477" s="10"/>
      <c r="F1477" s="259"/>
      <c r="G1477" s="259"/>
      <c r="H1477" s="259"/>
      <c r="I1477" s="259"/>
      <c r="J1477" s="259"/>
      <c r="K1477" s="259"/>
      <c r="L1477" s="259"/>
      <c r="M1477" s="259"/>
      <c r="N1477" s="259"/>
      <c r="O1477" s="259"/>
    </row>
    <row r="1478" spans="1:15" ht="12.75">
      <c r="A1478" s="10"/>
      <c r="B1478" s="10"/>
      <c r="C1478" s="10"/>
      <c r="D1478" s="10"/>
      <c r="E1478" s="10"/>
      <c r="F1478" s="259"/>
      <c r="G1478" s="259"/>
      <c r="H1478" s="259"/>
      <c r="I1478" s="259"/>
      <c r="J1478" s="259"/>
      <c r="K1478" s="259"/>
      <c r="L1478" s="259"/>
      <c r="M1478" s="259"/>
      <c r="N1478" s="259"/>
      <c r="O1478" s="259"/>
    </row>
    <row r="1479" spans="1:15" ht="12.75">
      <c r="A1479" s="10"/>
      <c r="B1479" s="10"/>
      <c r="C1479" s="10"/>
      <c r="D1479" s="10"/>
      <c r="E1479" s="10"/>
      <c r="F1479" s="259"/>
      <c r="G1479" s="259"/>
      <c r="H1479" s="259"/>
      <c r="I1479" s="259"/>
      <c r="J1479" s="259"/>
      <c r="K1479" s="259"/>
      <c r="L1479" s="259"/>
      <c r="M1479" s="259"/>
      <c r="N1479" s="259"/>
      <c r="O1479" s="259"/>
    </row>
    <row r="1480" spans="1:15" ht="12.75">
      <c r="A1480" s="10"/>
      <c r="B1480" s="10"/>
      <c r="C1480" s="10"/>
      <c r="D1480" s="10"/>
      <c r="E1480" s="10"/>
      <c r="F1480" s="259"/>
      <c r="G1480" s="259"/>
      <c r="H1480" s="259"/>
      <c r="I1480" s="259"/>
      <c r="J1480" s="259"/>
      <c r="K1480" s="259"/>
      <c r="L1480" s="259"/>
      <c r="M1480" s="259"/>
      <c r="N1480" s="259"/>
      <c r="O1480" s="259"/>
    </row>
    <row r="1481" spans="1:15" ht="12.75">
      <c r="A1481" s="10"/>
      <c r="B1481" s="10"/>
      <c r="C1481" s="10"/>
      <c r="D1481" s="10"/>
      <c r="E1481" s="10"/>
      <c r="F1481" s="259"/>
      <c r="G1481" s="259"/>
      <c r="H1481" s="259"/>
      <c r="I1481" s="259"/>
      <c r="J1481" s="259"/>
      <c r="K1481" s="259"/>
      <c r="L1481" s="259"/>
      <c r="M1481" s="259"/>
      <c r="N1481" s="259"/>
      <c r="O1481" s="259"/>
    </row>
    <row r="1482" spans="1:5" ht="12.75">
      <c r="A1482" s="10"/>
      <c r="B1482" s="10"/>
      <c r="C1482" s="10"/>
      <c r="D1482" s="10"/>
      <c r="E1482" s="10"/>
    </row>
    <row r="1483" spans="1:5" ht="12.75">
      <c r="A1483" s="10"/>
      <c r="B1483" s="10"/>
      <c r="C1483" s="10"/>
      <c r="D1483" s="10"/>
      <c r="E1483" s="10"/>
    </row>
    <row r="1484" spans="1:5" ht="12.75">
      <c r="A1484" s="10"/>
      <c r="B1484" s="10"/>
      <c r="C1484" s="10"/>
      <c r="D1484" s="10"/>
      <c r="E1484" s="10"/>
    </row>
    <row r="1485" spans="1:5" ht="12.75">
      <c r="A1485" s="10"/>
      <c r="B1485" s="10"/>
      <c r="C1485" s="10"/>
      <c r="D1485" s="10"/>
      <c r="E1485" s="10"/>
    </row>
    <row r="1486" spans="1:5" ht="12.75">
      <c r="A1486" s="10"/>
      <c r="B1486" s="10"/>
      <c r="C1486" s="10"/>
      <c r="D1486" s="10"/>
      <c r="E1486" s="10"/>
    </row>
    <row r="1487" spans="1:5" ht="12.75">
      <c r="A1487" s="10"/>
      <c r="B1487" s="10"/>
      <c r="C1487" s="10"/>
      <c r="D1487" s="10"/>
      <c r="E1487" s="10"/>
    </row>
    <row r="1488" spans="1:5" ht="12.75">
      <c r="A1488" s="10"/>
      <c r="B1488" s="10"/>
      <c r="C1488" s="10"/>
      <c r="D1488" s="10"/>
      <c r="E1488" s="10"/>
    </row>
    <row r="1489" spans="1:5" ht="12.75">
      <c r="A1489" s="10"/>
      <c r="B1489" s="10"/>
      <c r="C1489" s="10"/>
      <c r="D1489" s="10"/>
      <c r="E1489" s="10"/>
    </row>
    <row r="1490" spans="1:5" ht="12.75">
      <c r="A1490" s="10"/>
      <c r="B1490" s="10"/>
      <c r="C1490" s="10"/>
      <c r="D1490" s="10"/>
      <c r="E1490" s="10"/>
    </row>
    <row r="1491" spans="1:5" ht="12.75">
      <c r="A1491" s="10"/>
      <c r="B1491" s="10"/>
      <c r="C1491" s="10"/>
      <c r="D1491" s="10"/>
      <c r="E1491" s="10"/>
    </row>
    <row r="1492" spans="1:5" ht="12.75">
      <c r="A1492" s="10"/>
      <c r="B1492" s="10"/>
      <c r="C1492" s="10"/>
      <c r="D1492" s="10"/>
      <c r="E1492" s="10"/>
    </row>
    <row r="1493" spans="1:5" ht="12.75">
      <c r="A1493" s="10"/>
      <c r="B1493" s="10"/>
      <c r="C1493" s="10"/>
      <c r="D1493" s="10"/>
      <c r="E1493" s="10"/>
    </row>
    <row r="1494" spans="1:5" ht="12.75">
      <c r="A1494" s="10"/>
      <c r="B1494" s="10"/>
      <c r="C1494" s="10"/>
      <c r="D1494" s="10"/>
      <c r="E1494" s="10"/>
    </row>
    <row r="1495" spans="1:5" ht="12.75">
      <c r="A1495" s="10"/>
      <c r="B1495" s="10"/>
      <c r="C1495" s="10"/>
      <c r="D1495" s="10"/>
      <c r="E1495" s="10"/>
    </row>
    <row r="1496" spans="1:5" ht="12.75">
      <c r="A1496" s="10"/>
      <c r="B1496" s="10"/>
      <c r="C1496" s="10"/>
      <c r="D1496" s="10"/>
      <c r="E1496" s="10"/>
    </row>
    <row r="1497" spans="1:5" ht="12.75">
      <c r="A1497" s="10"/>
      <c r="B1497" s="10"/>
      <c r="C1497" s="10"/>
      <c r="D1497" s="10"/>
      <c r="E1497" s="10"/>
    </row>
    <row r="1498" spans="1:5" ht="12.75">
      <c r="A1498" s="10"/>
      <c r="B1498" s="10"/>
      <c r="C1498" s="10"/>
      <c r="D1498" s="10"/>
      <c r="E1498" s="10"/>
    </row>
    <row r="1499" spans="1:5" ht="12.75">
      <c r="A1499" s="10"/>
      <c r="B1499" s="10"/>
      <c r="C1499" s="10"/>
      <c r="D1499" s="10"/>
      <c r="E1499" s="10"/>
    </row>
    <row r="1500" spans="1:5" ht="12.75">
      <c r="A1500" s="10"/>
      <c r="B1500" s="10"/>
      <c r="C1500" s="10"/>
      <c r="D1500" s="10"/>
      <c r="E1500" s="10"/>
    </row>
    <row r="1501" spans="1:5" ht="12.75">
      <c r="A1501" s="10"/>
      <c r="B1501" s="10"/>
      <c r="C1501" s="10"/>
      <c r="D1501" s="10"/>
      <c r="E1501" s="10"/>
    </row>
    <row r="1502" spans="1:5" ht="12.75">
      <c r="A1502" s="10"/>
      <c r="B1502" s="10"/>
      <c r="C1502" s="10"/>
      <c r="D1502" s="10"/>
      <c r="E1502" s="10"/>
    </row>
    <row r="1503" spans="1:5" ht="12.75">
      <c r="A1503" s="10"/>
      <c r="B1503" s="10"/>
      <c r="C1503" s="10"/>
      <c r="D1503" s="10"/>
      <c r="E1503" s="10"/>
    </row>
    <row r="1504" spans="1:5" ht="12.75">
      <c r="A1504" s="10"/>
      <c r="B1504" s="10"/>
      <c r="C1504" s="10"/>
      <c r="D1504" s="10"/>
      <c r="E1504" s="10"/>
    </row>
    <row r="1505" spans="1:5" ht="12.75">
      <c r="A1505" s="10"/>
      <c r="B1505" s="10"/>
      <c r="C1505" s="10"/>
      <c r="D1505" s="10"/>
      <c r="E1505" s="10"/>
    </row>
    <row r="1506" spans="1:5" ht="12.75">
      <c r="A1506" s="10"/>
      <c r="B1506" s="10"/>
      <c r="C1506" s="10"/>
      <c r="D1506" s="10"/>
      <c r="E1506" s="10"/>
    </row>
    <row r="1507" spans="1:5" ht="12.75">
      <c r="A1507" s="10"/>
      <c r="B1507" s="10"/>
      <c r="C1507" s="10"/>
      <c r="D1507" s="10"/>
      <c r="E1507" s="10"/>
    </row>
    <row r="1508" spans="1:5" ht="12.75">
      <c r="A1508" s="10"/>
      <c r="B1508" s="10"/>
      <c r="C1508" s="10"/>
      <c r="D1508" s="10"/>
      <c r="E1508" s="10"/>
    </row>
    <row r="1509" spans="1:5" ht="12.75">
      <c r="A1509" s="10"/>
      <c r="B1509" s="10"/>
      <c r="C1509" s="10"/>
      <c r="D1509" s="10"/>
      <c r="E1509" s="10"/>
    </row>
    <row r="1510" spans="1:5" ht="12.75">
      <c r="A1510" s="10"/>
      <c r="B1510" s="10"/>
      <c r="C1510" s="10"/>
      <c r="D1510" s="10"/>
      <c r="E1510" s="10"/>
    </row>
    <row r="1511" spans="1:5" ht="12.75">
      <c r="A1511" s="10"/>
      <c r="B1511" s="10"/>
      <c r="C1511" s="10"/>
      <c r="D1511" s="10"/>
      <c r="E1511" s="10"/>
    </row>
    <row r="1512" spans="1:5" ht="12.75">
      <c r="A1512" s="10"/>
      <c r="B1512" s="10"/>
      <c r="C1512" s="10"/>
      <c r="D1512" s="10"/>
      <c r="E1512" s="10"/>
    </row>
    <row r="1513" spans="1:5" ht="12.75">
      <c r="A1513" s="10"/>
      <c r="B1513" s="10"/>
      <c r="C1513" s="10"/>
      <c r="D1513" s="10"/>
      <c r="E1513" s="10"/>
    </row>
    <row r="1514" spans="1:5" ht="12.75">
      <c r="A1514" s="10"/>
      <c r="B1514" s="10"/>
      <c r="C1514" s="10"/>
      <c r="D1514" s="10"/>
      <c r="E1514" s="10"/>
    </row>
    <row r="1515" spans="1:5" ht="12.75">
      <c r="A1515" s="10"/>
      <c r="B1515" s="10"/>
      <c r="C1515" s="10"/>
      <c r="D1515" s="10"/>
      <c r="E1515" s="10"/>
    </row>
    <row r="1516" spans="1:5" ht="12.75">
      <c r="A1516" s="10"/>
      <c r="B1516" s="10"/>
      <c r="C1516" s="10"/>
      <c r="D1516" s="10"/>
      <c r="E1516" s="10"/>
    </row>
    <row r="1517" spans="1:5" ht="12.75">
      <c r="A1517" s="10"/>
      <c r="B1517" s="10"/>
      <c r="C1517" s="10"/>
      <c r="D1517" s="10"/>
      <c r="E1517" s="10"/>
    </row>
    <row r="1518" spans="1:5" ht="12.75">
      <c r="A1518" s="1"/>
      <c r="B1518" s="1"/>
      <c r="C1518" s="1"/>
      <c r="D1518" s="1"/>
      <c r="E1518" s="1"/>
    </row>
    <row r="1519" spans="1:5" ht="12.75">
      <c r="A1519" s="1"/>
      <c r="B1519" s="1"/>
      <c r="C1519" s="1"/>
      <c r="D1519" s="1"/>
      <c r="E1519" s="1"/>
    </row>
    <row r="1520" spans="1:5" ht="12.75">
      <c r="A1520" s="1"/>
      <c r="B1520" s="1"/>
      <c r="C1520" s="1"/>
      <c r="D1520" s="1"/>
      <c r="E1520" s="1"/>
    </row>
    <row r="1521" spans="1:5" ht="12.75">
      <c r="A1521" s="1"/>
      <c r="B1521" s="1"/>
      <c r="C1521" s="1"/>
      <c r="D1521" s="1"/>
      <c r="E1521" s="1"/>
    </row>
    <row r="1522" spans="1:5" ht="12.75">
      <c r="A1522" s="1"/>
      <c r="B1522" s="1"/>
      <c r="C1522" s="1"/>
      <c r="D1522" s="1"/>
      <c r="E1522" s="1"/>
    </row>
    <row r="1523" spans="1:5" ht="12.75">
      <c r="A1523" s="1"/>
      <c r="B1523" s="1"/>
      <c r="C1523" s="1"/>
      <c r="D1523" s="1"/>
      <c r="E1523" s="1"/>
    </row>
    <row r="1524" spans="1:5" ht="12.75">
      <c r="A1524" s="1"/>
      <c r="B1524" s="1"/>
      <c r="C1524" s="1"/>
      <c r="D1524" s="1"/>
      <c r="E1524" s="1"/>
    </row>
    <row r="1525" spans="1:5" ht="12.75">
      <c r="A1525" s="1"/>
      <c r="B1525" s="1"/>
      <c r="C1525" s="1"/>
      <c r="D1525" s="1"/>
      <c r="E1525" s="1"/>
    </row>
    <row r="1526" spans="1:5" ht="12.75">
      <c r="A1526" s="1"/>
      <c r="B1526" s="1"/>
      <c r="C1526" s="1"/>
      <c r="D1526" s="1"/>
      <c r="E1526" s="1"/>
    </row>
    <row r="1527" spans="1:5" ht="12.75">
      <c r="A1527" s="1"/>
      <c r="B1527" s="1"/>
      <c r="C1527" s="1"/>
      <c r="D1527" s="1"/>
      <c r="E1527" s="1"/>
    </row>
    <row r="1528" spans="1:5" ht="12.75">
      <c r="A1528" s="1"/>
      <c r="B1528" s="1"/>
      <c r="C1528" s="1"/>
      <c r="D1528" s="1"/>
      <c r="E1528" s="1"/>
    </row>
    <row r="1529" spans="1:5" ht="12.75">
      <c r="A1529" s="1"/>
      <c r="B1529" s="1"/>
      <c r="C1529" s="1"/>
      <c r="D1529" s="1"/>
      <c r="E1529" s="1"/>
    </row>
    <row r="1530" spans="1:5" ht="12.75">
      <c r="A1530" s="1"/>
      <c r="B1530" s="1"/>
      <c r="C1530" s="1"/>
      <c r="D1530" s="1"/>
      <c r="E1530" s="1"/>
    </row>
    <row r="1531" spans="1:5" ht="12.75">
      <c r="A1531" s="1"/>
      <c r="B1531" s="1"/>
      <c r="C1531" s="1"/>
      <c r="D1531" s="1"/>
      <c r="E1531" s="1"/>
    </row>
    <row r="1532" spans="1:5" ht="12.75">
      <c r="A1532" s="1"/>
      <c r="B1532" s="1"/>
      <c r="C1532" s="1"/>
      <c r="D1532" s="1"/>
      <c r="E1532" s="1"/>
    </row>
    <row r="1533" spans="1:5" ht="12.75">
      <c r="A1533" s="1"/>
      <c r="B1533" s="1"/>
      <c r="C1533" s="1"/>
      <c r="D1533" s="1"/>
      <c r="E1533" s="1"/>
    </row>
    <row r="1534" spans="1:5" ht="12.75">
      <c r="A1534" s="1"/>
      <c r="B1534" s="1"/>
      <c r="C1534" s="1"/>
      <c r="D1534" s="1"/>
      <c r="E1534" s="1"/>
    </row>
    <row r="1535" spans="1:5" ht="12.75">
      <c r="A1535" s="1"/>
      <c r="B1535" s="1"/>
      <c r="C1535" s="1"/>
      <c r="D1535" s="1"/>
      <c r="E1535" s="1"/>
    </row>
  </sheetData>
  <sheetProtection/>
  <mergeCells count="12">
    <mergeCell ref="A1456:C1456"/>
    <mergeCell ref="A1451:C1451"/>
    <mergeCell ref="A1452:C1452"/>
    <mergeCell ref="A1453:C1453"/>
    <mergeCell ref="A1454:C1454"/>
    <mergeCell ref="D743:E743"/>
    <mergeCell ref="D744:E744"/>
    <mergeCell ref="A1450:C1450"/>
    <mergeCell ref="A1455:C1455"/>
    <mergeCell ref="A1444:C1444"/>
    <mergeCell ref="A1447:C1447"/>
    <mergeCell ref="A1449:C1449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8"/>
  <sheetViews>
    <sheetView zoomScalePageLayoutView="0" workbookViewId="0" topLeftCell="A9">
      <pane xSplit="14832" topLeftCell="M1" activePane="topLeft" state="split"/>
      <selection pane="topLeft" activeCell="C39" sqref="C39"/>
      <selection pane="topRight" activeCell="M21" sqref="L1:M21"/>
    </sheetView>
  </sheetViews>
  <sheetFormatPr defaultColWidth="9.140625" defaultRowHeight="12.75"/>
  <cols>
    <col min="2" max="2" width="6.8515625" style="0" customWidth="1"/>
    <col min="3" max="3" width="23.57421875" style="0" customWidth="1"/>
    <col min="4" max="4" width="13.140625" style="0" customWidth="1"/>
    <col min="5" max="7" width="12.7109375" style="0" customWidth="1"/>
    <col min="8" max="8" width="13.7109375" style="0" customWidth="1"/>
    <col min="9" max="9" width="11.140625" style="0" customWidth="1"/>
    <col min="10" max="10" width="9.7109375" style="0" customWidth="1"/>
    <col min="11" max="11" width="8.140625" style="0" customWidth="1"/>
    <col min="12" max="12" width="8.00390625" style="0" customWidth="1"/>
    <col min="13" max="13" width="4.8515625" style="0" customWidth="1"/>
    <col min="14" max="14" width="9.7109375" style="0" customWidth="1"/>
    <col min="15" max="15" width="9.00390625" style="0" customWidth="1"/>
    <col min="16" max="16" width="10.140625" style="0" customWidth="1"/>
    <col min="17" max="17" width="10.7109375" style="0" customWidth="1"/>
    <col min="18" max="18" width="12.421875" style="0" customWidth="1"/>
    <col min="19" max="19" width="11.140625" style="0" customWidth="1"/>
  </cols>
  <sheetData>
    <row r="1" spans="2:19" ht="12.75">
      <c r="B1" s="10"/>
      <c r="C1" s="10"/>
      <c r="D1" s="307" t="s">
        <v>251</v>
      </c>
      <c r="E1" s="307"/>
      <c r="F1" s="307"/>
      <c r="G1" s="307"/>
      <c r="H1" s="30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ht="12.75">
      <c r="B3" s="13"/>
      <c r="C3" s="13"/>
      <c r="D3" s="74"/>
      <c r="E3" s="308" t="s">
        <v>253</v>
      </c>
      <c r="F3" s="309"/>
      <c r="G3" s="309"/>
      <c r="H3" s="3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4" t="s">
        <v>413</v>
      </c>
      <c r="B4" s="4"/>
      <c r="C4" s="4" t="s">
        <v>415</v>
      </c>
      <c r="D4" s="76" t="s">
        <v>262</v>
      </c>
      <c r="E4" s="76" t="s">
        <v>28</v>
      </c>
      <c r="F4" s="77" t="s">
        <v>11</v>
      </c>
      <c r="G4" s="77" t="s">
        <v>437</v>
      </c>
      <c r="H4" s="76" t="s">
        <v>209</v>
      </c>
      <c r="I4" s="15"/>
      <c r="J4" s="15"/>
      <c r="K4" s="15"/>
      <c r="L4" s="10"/>
      <c r="M4" s="10"/>
      <c r="N4" s="10"/>
      <c r="O4" s="10"/>
      <c r="P4" s="10"/>
      <c r="Q4" s="10"/>
      <c r="R4" s="10"/>
      <c r="S4" s="10"/>
    </row>
    <row r="5" spans="1:19" ht="12.75">
      <c r="A5" s="96">
        <v>13</v>
      </c>
      <c r="B5" s="96"/>
      <c r="C5" s="97" t="s">
        <v>417</v>
      </c>
      <c r="D5" s="21">
        <v>2164.89</v>
      </c>
      <c r="E5" s="21">
        <v>35882.99</v>
      </c>
      <c r="F5" s="21">
        <v>5555.16</v>
      </c>
      <c r="G5" s="21"/>
      <c r="H5" s="21">
        <v>12799.93</v>
      </c>
      <c r="I5" s="10" t="s">
        <v>289</v>
      </c>
      <c r="J5" s="15" t="s">
        <v>295</v>
      </c>
      <c r="K5" s="15"/>
      <c r="L5" s="10"/>
      <c r="M5" s="10"/>
      <c r="N5" s="10"/>
      <c r="O5" s="10"/>
      <c r="P5" s="10"/>
      <c r="Q5" s="10"/>
      <c r="R5" s="10"/>
      <c r="S5" s="10"/>
    </row>
    <row r="6" spans="1:19" ht="12.75">
      <c r="A6" s="96">
        <v>40</v>
      </c>
      <c r="B6" s="96"/>
      <c r="C6" s="97" t="s">
        <v>243</v>
      </c>
      <c r="D6" s="21">
        <v>2423.77</v>
      </c>
      <c r="E6" s="21">
        <v>34391.72</v>
      </c>
      <c r="F6" s="57">
        <v>7332.13</v>
      </c>
      <c r="G6" s="57"/>
      <c r="H6" s="21">
        <v>12800.97</v>
      </c>
      <c r="I6" s="10" t="s">
        <v>256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96" t="s">
        <v>416</v>
      </c>
      <c r="B7" s="96"/>
      <c r="C7" s="97" t="s">
        <v>21</v>
      </c>
      <c r="D7" s="57">
        <v>1304.94</v>
      </c>
      <c r="E7" s="57">
        <v>24672.7</v>
      </c>
      <c r="F7" s="57">
        <v>3833.16</v>
      </c>
      <c r="G7" s="57"/>
      <c r="H7" s="57">
        <v>16000.01</v>
      </c>
      <c r="I7" s="10" t="s">
        <v>257</v>
      </c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96">
        <v>220</v>
      </c>
      <c r="B8" s="96"/>
      <c r="C8" s="97" t="s">
        <v>244</v>
      </c>
      <c r="D8" s="57">
        <v>1506.96</v>
      </c>
      <c r="E8" s="21">
        <v>20802.73</v>
      </c>
      <c r="F8" s="21">
        <v>4634.88</v>
      </c>
      <c r="G8" s="21"/>
      <c r="H8" s="2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96">
        <v>360</v>
      </c>
      <c r="B9" s="96"/>
      <c r="C9" s="97" t="s">
        <v>245</v>
      </c>
      <c r="D9" s="21">
        <v>358.41</v>
      </c>
      <c r="E9" s="21">
        <v>3774.68</v>
      </c>
      <c r="F9" s="21">
        <v>1172.4</v>
      </c>
      <c r="G9" s="21"/>
      <c r="H9" s="21">
        <v>12800.06</v>
      </c>
      <c r="I9" s="41" t="s">
        <v>269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0" ht="12.75">
      <c r="A10" s="96">
        <v>505</v>
      </c>
      <c r="B10" s="96"/>
      <c r="C10" s="97" t="s">
        <v>246</v>
      </c>
      <c r="D10" s="22">
        <v>500.89</v>
      </c>
      <c r="E10" s="21">
        <v>8357.31</v>
      </c>
      <c r="F10" s="21">
        <v>1493.04</v>
      </c>
      <c r="G10" s="21"/>
      <c r="H10" s="21"/>
      <c r="J10" s="9"/>
      <c r="K10" s="9"/>
      <c r="L10" s="23"/>
      <c r="M10" s="9"/>
      <c r="N10" s="9"/>
      <c r="O10" s="9"/>
      <c r="P10" s="9"/>
      <c r="Q10" s="9"/>
      <c r="R10" s="10"/>
      <c r="S10" s="10"/>
      <c r="T10" s="10"/>
    </row>
    <row r="11" spans="1:20" ht="12.75">
      <c r="A11" s="96">
        <v>800</v>
      </c>
      <c r="B11" s="96"/>
      <c r="C11" s="97" t="s">
        <v>247</v>
      </c>
      <c r="D11" s="21">
        <v>878.67</v>
      </c>
      <c r="E11" s="21">
        <v>6571.5</v>
      </c>
      <c r="F11" s="21">
        <v>1960.08</v>
      </c>
      <c r="G11" s="21"/>
      <c r="H11" s="21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</row>
    <row r="12" spans="1:20" ht="12.75">
      <c r="A12" s="96">
        <v>1640</v>
      </c>
      <c r="B12" s="96"/>
      <c r="C12" s="97" t="s">
        <v>248</v>
      </c>
      <c r="D12" s="21">
        <v>840.32</v>
      </c>
      <c r="E12" s="21">
        <v>11726.91</v>
      </c>
      <c r="F12" s="21">
        <v>2514.36</v>
      </c>
      <c r="G12" s="114">
        <v>1239.6</v>
      </c>
      <c r="H12" s="2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s="96">
        <v>1840</v>
      </c>
      <c r="B13" s="96"/>
      <c r="C13" s="97" t="s">
        <v>249</v>
      </c>
      <c r="D13" s="21">
        <v>285.61</v>
      </c>
      <c r="E13" s="21">
        <v>3841.63</v>
      </c>
      <c r="F13" s="21">
        <v>864.12</v>
      </c>
      <c r="G13" s="21"/>
      <c r="H13" s="83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2.75">
      <c r="A14" s="96">
        <v>1841</v>
      </c>
      <c r="B14" s="96"/>
      <c r="C14" s="128" t="s">
        <v>423</v>
      </c>
      <c r="D14" s="21">
        <v>343.98</v>
      </c>
      <c r="E14" s="83"/>
      <c r="F14" s="21">
        <v>1245.6</v>
      </c>
      <c r="G14" s="21"/>
      <c r="H14" s="83"/>
      <c r="J14" s="41"/>
      <c r="K14" s="18"/>
      <c r="L14" s="18"/>
      <c r="M14" s="18"/>
      <c r="N14" s="41"/>
      <c r="O14" s="41"/>
      <c r="P14" s="41"/>
      <c r="Q14" s="41"/>
      <c r="R14" s="41"/>
      <c r="S14" s="41"/>
      <c r="T14" s="41"/>
    </row>
    <row r="15" spans="1:20" ht="12.75">
      <c r="A15" s="96">
        <v>1842</v>
      </c>
      <c r="B15" s="96"/>
      <c r="C15" s="128" t="s">
        <v>424</v>
      </c>
      <c r="D15" s="21">
        <v>129.09</v>
      </c>
      <c r="E15" s="21"/>
      <c r="F15" s="21">
        <v>467.04</v>
      </c>
      <c r="G15" s="21"/>
      <c r="H15" s="83">
        <v>16000.01</v>
      </c>
      <c r="I15" s="41" t="s">
        <v>259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2.75">
      <c r="A16" s="96">
        <v>2299</v>
      </c>
      <c r="B16" s="96"/>
      <c r="C16" s="97" t="s">
        <v>426</v>
      </c>
      <c r="D16" s="21">
        <v>300.17</v>
      </c>
      <c r="E16" s="21">
        <v>3244.15</v>
      </c>
      <c r="F16" s="21">
        <v>929.88</v>
      </c>
      <c r="G16" s="21"/>
      <c r="H16" s="2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2" customHeight="1">
      <c r="A17" s="12">
        <v>3193</v>
      </c>
      <c r="B17" s="12"/>
      <c r="C17" s="129" t="s">
        <v>250</v>
      </c>
      <c r="D17" s="21">
        <v>500.89</v>
      </c>
      <c r="E17" s="21">
        <v>7290.01</v>
      </c>
      <c r="F17" s="21">
        <v>1493.04</v>
      </c>
      <c r="G17" s="21"/>
      <c r="H17" s="21"/>
      <c r="J17" s="18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2" customHeight="1">
      <c r="A18" s="96">
        <v>3291</v>
      </c>
      <c r="B18" s="96"/>
      <c r="C18" s="97" t="s">
        <v>428</v>
      </c>
      <c r="D18" s="21">
        <v>177.97</v>
      </c>
      <c r="E18" s="112">
        <v>2651.09</v>
      </c>
      <c r="F18" s="57">
        <v>549.6</v>
      </c>
      <c r="G18" s="57"/>
      <c r="H18" s="57"/>
      <c r="J18" s="18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.75">
      <c r="A19" s="127">
        <v>500</v>
      </c>
      <c r="B19" s="127"/>
      <c r="C19" s="97" t="s">
        <v>421</v>
      </c>
      <c r="D19" s="21">
        <v>5929.56</v>
      </c>
      <c r="E19" s="21">
        <v>53741.61</v>
      </c>
      <c r="F19" s="21">
        <v>17737.68</v>
      </c>
      <c r="G19" s="21"/>
      <c r="H19" s="2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" customHeight="1">
      <c r="A20" s="127">
        <v>1973</v>
      </c>
      <c r="B20" s="127"/>
      <c r="C20" s="128" t="s">
        <v>425</v>
      </c>
      <c r="D20" s="21">
        <v>1388.01</v>
      </c>
      <c r="E20" s="21">
        <v>16560.05</v>
      </c>
      <c r="F20" s="21">
        <v>4157.52</v>
      </c>
      <c r="G20" s="21"/>
      <c r="H20" s="2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" customHeight="1">
      <c r="A21" s="151">
        <v>150</v>
      </c>
      <c r="C21" s="152" t="s">
        <v>456</v>
      </c>
      <c r="D21" s="95">
        <v>807.69</v>
      </c>
      <c r="E21" s="95">
        <v>12919.27</v>
      </c>
      <c r="F21" s="95">
        <v>2115.84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" customHeight="1">
      <c r="A22" s="96">
        <v>161</v>
      </c>
      <c r="B22" s="96"/>
      <c r="C22" s="97" t="s">
        <v>420</v>
      </c>
      <c r="D22" s="21">
        <v>1149.93</v>
      </c>
      <c r="E22" s="21">
        <v>13346.76</v>
      </c>
      <c r="F22" s="21">
        <v>3418.88</v>
      </c>
      <c r="G22" s="21"/>
      <c r="H22" s="21">
        <v>8320</v>
      </c>
      <c r="I22" s="23" t="s">
        <v>455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" customHeight="1">
      <c r="A23" s="127">
        <v>1390</v>
      </c>
      <c r="B23" s="127"/>
      <c r="C23" s="128" t="s">
        <v>422</v>
      </c>
      <c r="D23" s="21">
        <v>662.22</v>
      </c>
      <c r="E23" s="21">
        <v>9331.66</v>
      </c>
      <c r="F23" s="21">
        <v>2037.96</v>
      </c>
      <c r="G23" s="21"/>
      <c r="H23" s="21"/>
      <c r="I23" s="1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.75">
      <c r="A24" s="96">
        <v>158</v>
      </c>
      <c r="B24" s="96"/>
      <c r="C24" s="97" t="s">
        <v>419</v>
      </c>
      <c r="D24" s="21">
        <v>1205.49</v>
      </c>
      <c r="E24" s="21">
        <v>20094.1</v>
      </c>
      <c r="F24" s="57">
        <v>3599.16</v>
      </c>
      <c r="G24" s="57"/>
      <c r="H24" s="21">
        <v>8320</v>
      </c>
      <c r="I24" s="23" t="s">
        <v>258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96">
        <v>3249</v>
      </c>
      <c r="B25" s="96"/>
      <c r="C25" s="97" t="s">
        <v>427</v>
      </c>
      <c r="D25" s="21">
        <v>608.01</v>
      </c>
      <c r="E25" s="57">
        <v>14140.75</v>
      </c>
      <c r="F25" s="57">
        <v>1795.2</v>
      </c>
      <c r="G25" s="57"/>
      <c r="H25" s="57">
        <v>8320</v>
      </c>
      <c r="I25" s="30" t="s">
        <v>454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10" ht="12.75">
      <c r="A26" s="96">
        <v>3000</v>
      </c>
      <c r="B26" s="96"/>
      <c r="C26" s="97" t="s">
        <v>430</v>
      </c>
      <c r="D26" s="21">
        <v>142.22</v>
      </c>
      <c r="E26" s="21"/>
      <c r="F26" s="57">
        <v>494.64</v>
      </c>
      <c r="G26" s="57"/>
      <c r="H26" s="21"/>
      <c r="J26" s="41"/>
    </row>
    <row r="27" spans="1:10" ht="12.75">
      <c r="A27" s="96">
        <v>3298</v>
      </c>
      <c r="B27" s="96"/>
      <c r="C27" s="97" t="s">
        <v>429</v>
      </c>
      <c r="D27" s="21">
        <v>524.16</v>
      </c>
      <c r="E27" s="21"/>
      <c r="F27" s="21"/>
      <c r="G27" s="21"/>
      <c r="H27" s="21"/>
      <c r="J27" s="41"/>
    </row>
    <row r="28" spans="2:20" ht="12.75">
      <c r="B28" s="143" t="s">
        <v>252</v>
      </c>
      <c r="C28" s="143"/>
      <c r="D28" s="144">
        <f>SUM(D5:D27)</f>
        <v>24133.85</v>
      </c>
      <c r="E28" s="144">
        <f>SUM(E5:E27)</f>
        <v>303341.61999999994</v>
      </c>
      <c r="F28" s="144">
        <f>SUM(F5:F27)</f>
        <v>69401.37</v>
      </c>
      <c r="G28" s="144">
        <f>SUM(G5:G27)</f>
        <v>1239.6</v>
      </c>
      <c r="H28" s="144">
        <f>SUM(H5:H27)</f>
        <v>95360.98</v>
      </c>
      <c r="I28" s="75">
        <f>SUM(D28:H28)</f>
        <v>493477.41999999987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2:20" ht="12.75">
      <c r="B29" s="32" t="s">
        <v>254</v>
      </c>
      <c r="C29" s="32"/>
      <c r="D29" s="42">
        <f>SUM(D28*26.68)/100</f>
        <v>6438.911179999999</v>
      </c>
      <c r="E29" s="42">
        <f>SUM(E28*26.68)/100</f>
        <v>80931.54421599998</v>
      </c>
      <c r="F29" s="42">
        <f>SUM(F28*23.8)/100</f>
        <v>16517.52606</v>
      </c>
      <c r="G29" s="42">
        <f>SUM(G28*23.8)/100</f>
        <v>295.02479999999997</v>
      </c>
      <c r="H29" s="42">
        <f>SUM(H28*26.68)/100</f>
        <v>25442.309463999998</v>
      </c>
      <c r="I29" s="75">
        <f>SUM(D29:H29)</f>
        <v>129625.31571999998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2:20" ht="12.75">
      <c r="B30" s="80" t="s">
        <v>255</v>
      </c>
      <c r="C30" s="145"/>
      <c r="D30" s="78">
        <f>SUM(D28*8.5)/100</f>
        <v>2051.3772499999995</v>
      </c>
      <c r="E30" s="78">
        <f>SUM(E28*8.5)/100</f>
        <v>25784.037699999997</v>
      </c>
      <c r="F30" s="78">
        <f>SUM(F28*8.5)/100</f>
        <v>5899.11645</v>
      </c>
      <c r="G30" s="78">
        <f>SUM(G28*8.5)/100</f>
        <v>105.36599999999999</v>
      </c>
      <c r="H30" s="78">
        <f>SUM(H28*8.5)/100</f>
        <v>8105.6833</v>
      </c>
      <c r="I30" s="75">
        <f>SUM(D30:H30)</f>
        <v>41945.5807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2:20" ht="12.75">
      <c r="B31" s="146" t="s">
        <v>220</v>
      </c>
      <c r="C31" s="147"/>
      <c r="D31" s="79">
        <f aca="true" t="shared" si="0" ref="D31:I31">SUM(D28:D30)</f>
        <v>32624.13843</v>
      </c>
      <c r="E31" s="79">
        <f t="shared" si="0"/>
        <v>410057.2019159999</v>
      </c>
      <c r="F31" s="79">
        <f t="shared" si="0"/>
        <v>91818.01251</v>
      </c>
      <c r="G31" s="79">
        <f t="shared" si="0"/>
        <v>1639.9907999999998</v>
      </c>
      <c r="H31" s="79">
        <f t="shared" si="0"/>
        <v>128908.972764</v>
      </c>
      <c r="I31" s="79">
        <f t="shared" si="0"/>
        <v>665048.3164199999</v>
      </c>
      <c r="J31" s="10"/>
      <c r="K31" s="13"/>
      <c r="L31" s="13"/>
      <c r="M31" s="13"/>
      <c r="N31" s="13"/>
      <c r="O31" s="13"/>
      <c r="P31" s="13"/>
      <c r="Q31" s="13"/>
      <c r="R31" s="13"/>
      <c r="S31" s="41"/>
      <c r="T31" s="13"/>
    </row>
    <row r="32" spans="2:20" ht="12.75">
      <c r="B32" s="23" t="s">
        <v>263</v>
      </c>
      <c r="C32" s="23"/>
      <c r="D32" s="10"/>
      <c r="E32" s="10"/>
      <c r="F32" s="10"/>
      <c r="G32" s="10"/>
      <c r="H32" s="10"/>
      <c r="I32" s="4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0:20" ht="12.75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0:20" ht="12.75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1:20" ht="12.75"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0:20" ht="12.75">
      <c r="J36" s="10"/>
      <c r="K36" s="10"/>
      <c r="L36" s="10"/>
      <c r="M36" s="10"/>
      <c r="N36" s="10"/>
      <c r="O36" s="10"/>
      <c r="P36" s="10"/>
      <c r="Q36" s="10"/>
      <c r="R36" s="10"/>
      <c r="S36" s="45"/>
      <c r="T36" s="10"/>
    </row>
    <row r="37" spans="10:20" ht="12.75">
      <c r="J37" s="15"/>
      <c r="K37" s="15"/>
      <c r="L37" s="10"/>
      <c r="M37" s="10"/>
      <c r="N37" s="10"/>
      <c r="O37" s="10"/>
      <c r="P37" s="10"/>
      <c r="Q37" s="10"/>
      <c r="R37" s="10"/>
      <c r="S37" s="10"/>
      <c r="T37" s="10"/>
    </row>
    <row r="38" spans="10:20" ht="12.75"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0:20" ht="12.75">
      <c r="J39" s="9"/>
      <c r="K39" s="9"/>
      <c r="L39" s="9"/>
      <c r="M39" s="9"/>
      <c r="N39" s="9"/>
      <c r="O39" s="9"/>
      <c r="P39" s="9"/>
      <c r="Q39" s="9"/>
      <c r="R39" s="10"/>
      <c r="S39" s="10"/>
      <c r="T39" s="10"/>
    </row>
    <row r="40" spans="10:20" ht="12.75"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0:20" ht="12.75"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 ht="12.75">
      <c r="B42" s="124"/>
      <c r="C42" s="124"/>
      <c r="D42" s="124"/>
      <c r="E42" s="58"/>
      <c r="F42" s="58"/>
      <c r="G42" s="58"/>
      <c r="H42" s="123"/>
      <c r="I42" s="63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 ht="12.75">
      <c r="B43" s="62"/>
      <c r="C43" s="62"/>
      <c r="D43" s="58"/>
      <c r="E43" s="58"/>
      <c r="F43" s="58"/>
      <c r="G43" s="58"/>
      <c r="H43" s="123"/>
      <c r="I43" s="63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 ht="12.75">
      <c r="B44" s="58"/>
      <c r="C44" s="58"/>
      <c r="D44" s="58"/>
      <c r="E44" s="58"/>
      <c r="F44" s="58"/>
      <c r="G44" s="58"/>
      <c r="H44" s="123"/>
      <c r="I44" s="130"/>
      <c r="J44" s="33"/>
      <c r="K44" s="33"/>
      <c r="L44" s="33"/>
      <c r="M44" s="33"/>
      <c r="N44" s="33"/>
      <c r="O44" s="33"/>
      <c r="P44" s="41"/>
      <c r="Q44" s="41"/>
      <c r="R44" s="41"/>
      <c r="S44" s="41"/>
      <c r="T44" s="41"/>
    </row>
    <row r="45" spans="2:20" ht="12.75">
      <c r="B45" s="131"/>
      <c r="C45" s="131"/>
      <c r="D45" s="58"/>
      <c r="E45" s="123"/>
      <c r="F45" s="123"/>
      <c r="G45" s="123"/>
      <c r="H45" s="132"/>
      <c r="I45" s="63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2:20" ht="12.75">
      <c r="B46" s="62"/>
      <c r="C46" s="62"/>
      <c r="D46" s="58"/>
      <c r="E46" s="58"/>
      <c r="F46" s="58"/>
      <c r="G46" s="58"/>
      <c r="H46" s="58"/>
      <c r="I46" s="63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2:20" ht="12.75">
      <c r="B47" s="61"/>
      <c r="C47" s="61"/>
      <c r="D47" s="10"/>
      <c r="E47" s="10"/>
      <c r="F47" s="10"/>
      <c r="G47" s="10"/>
      <c r="H47" s="18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 ht="12.75">
      <c r="B48" s="61"/>
      <c r="C48" s="61"/>
      <c r="D48" s="10"/>
      <c r="E48" s="10"/>
      <c r="F48" s="10"/>
      <c r="G48" s="10"/>
      <c r="H48" s="18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ht="12.75">
      <c r="B49" s="61"/>
      <c r="C49" s="61"/>
      <c r="D49" s="10"/>
      <c r="E49" s="10"/>
      <c r="F49" s="10"/>
      <c r="G49" s="10"/>
      <c r="H49" s="18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2:20" ht="12.75">
      <c r="B50" s="61"/>
      <c r="C50" s="61"/>
      <c r="D50" s="10"/>
      <c r="E50" s="10"/>
      <c r="F50" s="10"/>
      <c r="G50" s="10"/>
      <c r="H50" s="10"/>
      <c r="I50" s="33"/>
      <c r="J50" s="33"/>
      <c r="K50" s="33"/>
      <c r="L50" s="33"/>
      <c r="M50" s="33"/>
      <c r="N50" s="33"/>
      <c r="O50" s="33"/>
      <c r="P50" s="41"/>
      <c r="Q50" s="41"/>
      <c r="R50" s="41"/>
      <c r="S50" s="41"/>
      <c r="T50" s="41"/>
    </row>
    <row r="51" spans="2:20" ht="12.75">
      <c r="B51" s="61"/>
      <c r="C51" s="61"/>
      <c r="D51" s="10"/>
      <c r="E51" s="10"/>
      <c r="F51" s="10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2:20" ht="12.75">
      <c r="B52" s="61"/>
      <c r="C52" s="61"/>
      <c r="D52" s="10"/>
      <c r="E52" s="10"/>
      <c r="F52" s="10"/>
      <c r="G52" s="10"/>
      <c r="H52" s="10"/>
      <c r="I52" s="18"/>
      <c r="J52" s="18"/>
      <c r="K52" s="18"/>
      <c r="L52" s="18"/>
      <c r="M52" s="18"/>
      <c r="N52" s="18"/>
      <c r="O52" s="41"/>
      <c r="P52" s="41"/>
      <c r="Q52" s="41"/>
      <c r="R52" s="41"/>
      <c r="S52" s="41"/>
      <c r="T52" s="41"/>
    </row>
    <row r="53" spans="2:20" ht="12.75">
      <c r="B53" s="61"/>
      <c r="C53" s="61"/>
      <c r="D53" s="10"/>
      <c r="E53" s="10"/>
      <c r="F53" s="10"/>
      <c r="G53" s="10"/>
      <c r="H53" s="10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2:20" ht="12.75">
      <c r="B54" s="61"/>
      <c r="C54" s="61"/>
      <c r="D54" s="10"/>
      <c r="E54" s="10"/>
      <c r="F54" s="10"/>
      <c r="G54" s="10"/>
      <c r="H54" s="1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2:20" ht="12.75">
      <c r="B55" s="61"/>
      <c r="C55" s="61"/>
      <c r="D55" s="10"/>
      <c r="E55" s="10"/>
      <c r="F55" s="10"/>
      <c r="G55" s="10"/>
      <c r="H55" s="10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2:20" ht="12.75">
      <c r="B56" s="62"/>
      <c r="C56" s="62"/>
      <c r="D56" s="10"/>
      <c r="E56" s="10"/>
      <c r="F56" s="10"/>
      <c r="G56" s="10"/>
      <c r="H56" s="1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2:20" ht="12.75">
      <c r="B57" s="62"/>
      <c r="C57" s="62"/>
      <c r="D57" s="10"/>
      <c r="E57" s="10"/>
      <c r="F57" s="9"/>
      <c r="G57" s="9"/>
      <c r="H57" s="9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2:20" ht="12.75">
      <c r="B58" s="10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8"/>
      <c r="S58" s="13"/>
      <c r="T58" s="28"/>
    </row>
    <row r="59" spans="2:20" ht="12.75">
      <c r="B59" s="10"/>
      <c r="C59" s="10"/>
      <c r="D59" s="10"/>
      <c r="E59" s="10"/>
      <c r="F59" s="10"/>
      <c r="G59" s="10"/>
      <c r="H59" s="1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ht="12.75">
      <c r="B60" s="13"/>
      <c r="C60" s="13"/>
      <c r="D60" s="13"/>
      <c r="E60" s="13"/>
      <c r="F60" s="13"/>
      <c r="G60" s="1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10"/>
      <c r="T63" s="10"/>
    </row>
    <row r="64" spans="2:20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</row>
    <row r="65" spans="2:20" ht="12.75">
      <c r="B65" s="10"/>
      <c r="C65" s="10"/>
      <c r="D65" s="10"/>
      <c r="E65" s="10"/>
      <c r="F65" s="10"/>
      <c r="G65" s="10"/>
      <c r="H65" s="1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10"/>
    </row>
    <row r="66" spans="2:20" ht="12.75">
      <c r="B66" s="10"/>
      <c r="C66" s="10"/>
      <c r="D66" s="10"/>
      <c r="E66" s="10"/>
      <c r="F66" s="10"/>
      <c r="G66" s="10"/>
      <c r="H66" s="10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10"/>
    </row>
    <row r="67" spans="2:20" ht="12.75">
      <c r="B67" s="10"/>
      <c r="C67" s="10"/>
      <c r="D67" s="10"/>
      <c r="E67" s="10"/>
      <c r="F67" s="10"/>
      <c r="G67" s="10"/>
      <c r="H67" s="1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10"/>
    </row>
    <row r="68" spans="2:20" ht="12.75">
      <c r="B68" s="10"/>
      <c r="C68" s="10"/>
      <c r="D68" s="10"/>
      <c r="E68" s="10"/>
      <c r="F68" s="10"/>
      <c r="G68" s="10"/>
      <c r="H68" s="10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9"/>
    </row>
    <row r="69" spans="2:20" ht="12.75">
      <c r="B69" s="61"/>
      <c r="C69" s="61"/>
      <c r="D69" s="10"/>
      <c r="E69" s="10"/>
      <c r="F69" s="10"/>
      <c r="G69" s="10"/>
      <c r="H69" s="10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2:20" ht="12.75">
      <c r="B70" s="10"/>
      <c r="C70" s="10"/>
      <c r="D70" s="10"/>
      <c r="E70" s="10"/>
      <c r="F70" s="10"/>
      <c r="G70" s="10"/>
      <c r="H70" s="10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2:20" ht="12.75">
      <c r="B71" s="10"/>
      <c r="C71" s="10"/>
      <c r="D71" s="10"/>
      <c r="E71" s="10"/>
      <c r="F71" s="10"/>
      <c r="G71" s="10"/>
      <c r="H71" s="10"/>
      <c r="I71" s="63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 ht="12.75">
      <c r="B72" s="10"/>
      <c r="C72" s="10"/>
      <c r="D72" s="10"/>
      <c r="E72" s="10"/>
      <c r="F72" s="9"/>
      <c r="G72" s="9"/>
      <c r="H72" s="9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2:20" ht="12.75">
      <c r="B73" s="10"/>
      <c r="C73" s="10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41"/>
    </row>
    <row r="74" spans="2:20" ht="12.75">
      <c r="B74" s="30"/>
      <c r="C74" s="30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8"/>
      <c r="S74" s="13"/>
      <c r="T74" s="41"/>
    </row>
    <row r="75" spans="2:20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41"/>
    </row>
    <row r="76" spans="2:20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41"/>
    </row>
    <row r="77" spans="2:20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2:20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8"/>
    </row>
    <row r="79" spans="2:20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3"/>
    </row>
    <row r="80" spans="2:20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3"/>
    </row>
    <row r="81" spans="2:20" ht="12.75">
      <c r="B81" s="25"/>
      <c r="C81" s="25"/>
      <c r="D81" s="15"/>
      <c r="E81" s="15"/>
      <c r="F81" s="15"/>
      <c r="G81" s="15"/>
      <c r="H81" s="15"/>
      <c r="I81" s="15"/>
      <c r="J81" s="15"/>
      <c r="K81" s="15"/>
      <c r="L81" s="10"/>
      <c r="M81" s="10"/>
      <c r="N81" s="10"/>
      <c r="O81" s="10"/>
      <c r="P81" s="10"/>
      <c r="Q81" s="10"/>
      <c r="R81" s="10"/>
      <c r="S81" s="10"/>
      <c r="T81" s="13"/>
    </row>
    <row r="82" spans="2:20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0"/>
      <c r="T83" s="10"/>
    </row>
    <row r="84" spans="2:20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</row>
    <row r="85" spans="2:20" ht="12.75">
      <c r="B85" s="10"/>
      <c r="C85" s="10"/>
      <c r="D85" s="10"/>
      <c r="E85" s="10"/>
      <c r="F85" s="10"/>
      <c r="G85" s="10"/>
      <c r="H85" s="10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10"/>
    </row>
    <row r="86" spans="2:20" ht="12.75">
      <c r="B86" s="10"/>
      <c r="C86" s="10"/>
      <c r="D86" s="10"/>
      <c r="E86" s="10"/>
      <c r="F86" s="10"/>
      <c r="G86" s="10"/>
      <c r="H86" s="10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10"/>
    </row>
    <row r="87" spans="2:20" ht="12.75">
      <c r="B87" s="61"/>
      <c r="C87" s="61"/>
      <c r="D87" s="10"/>
      <c r="E87" s="10"/>
      <c r="F87" s="10"/>
      <c r="G87" s="10"/>
      <c r="H87" s="10"/>
      <c r="I87" s="30"/>
      <c r="J87" s="30"/>
      <c r="K87" s="30"/>
      <c r="L87" s="30"/>
      <c r="M87" s="30"/>
      <c r="N87" s="30"/>
      <c r="O87" s="30"/>
      <c r="P87" s="30"/>
      <c r="Q87" s="30"/>
      <c r="R87" s="41"/>
      <c r="S87" s="41"/>
      <c r="T87" s="10"/>
    </row>
    <row r="88" spans="2:20" ht="12.75">
      <c r="B88" s="10"/>
      <c r="C88" s="10"/>
      <c r="D88" s="10"/>
      <c r="E88" s="10"/>
      <c r="F88" s="10"/>
      <c r="G88" s="10"/>
      <c r="H88" s="10"/>
      <c r="I88" s="46"/>
      <c r="J88" s="46"/>
      <c r="K88" s="46"/>
      <c r="L88" s="46"/>
      <c r="M88" s="46"/>
      <c r="N88" s="46"/>
      <c r="O88" s="46"/>
      <c r="P88" s="46"/>
      <c r="Q88" s="46"/>
      <c r="R88" s="41"/>
      <c r="S88" s="41"/>
      <c r="T88" s="9"/>
    </row>
    <row r="89" spans="2:20" ht="12.75">
      <c r="B89" s="10"/>
      <c r="C89" s="10"/>
      <c r="D89" s="10"/>
      <c r="E89" s="10"/>
      <c r="F89" s="10"/>
      <c r="G89" s="10"/>
      <c r="H89" s="10"/>
      <c r="I89" s="46"/>
      <c r="J89" s="46"/>
      <c r="K89" s="46"/>
      <c r="L89" s="46"/>
      <c r="M89" s="46"/>
      <c r="N89" s="46"/>
      <c r="O89" s="46"/>
      <c r="P89" s="46"/>
      <c r="Q89" s="46"/>
      <c r="R89" s="41"/>
      <c r="S89" s="41"/>
      <c r="T89" s="41"/>
    </row>
    <row r="90" spans="2:20" ht="12.75">
      <c r="B90" s="10"/>
      <c r="C90" s="10"/>
      <c r="D90" s="10"/>
      <c r="E90" s="10"/>
      <c r="F90" s="9"/>
      <c r="G90" s="9"/>
      <c r="H90" s="9"/>
      <c r="I90" s="47"/>
      <c r="J90" s="47"/>
      <c r="K90" s="47"/>
      <c r="L90" s="47"/>
      <c r="M90" s="47"/>
      <c r="N90" s="47"/>
      <c r="O90" s="47"/>
      <c r="P90" s="47"/>
      <c r="Q90" s="47"/>
      <c r="R90" s="41"/>
      <c r="S90" s="47"/>
      <c r="T90" s="41"/>
    </row>
    <row r="91" spans="2:20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45"/>
      <c r="S91" s="10"/>
      <c r="T91" s="41"/>
    </row>
    <row r="92" spans="2:20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41"/>
    </row>
    <row r="93" spans="2:20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0"/>
      <c r="M93" s="10"/>
      <c r="N93" s="10"/>
      <c r="O93" s="10"/>
      <c r="P93" s="10"/>
      <c r="Q93" s="10"/>
      <c r="R93" s="10"/>
      <c r="S93" s="10"/>
      <c r="T93" s="41"/>
    </row>
    <row r="94" spans="2:20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41"/>
    </row>
    <row r="95" spans="2:20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0"/>
      <c r="T95" s="45"/>
    </row>
    <row r="96" spans="2:20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</row>
    <row r="97" spans="2:20" ht="12.75">
      <c r="B97" s="10"/>
      <c r="C97" s="10"/>
      <c r="D97" s="10"/>
      <c r="E97" s="10"/>
      <c r="F97" s="10"/>
      <c r="G97" s="10"/>
      <c r="H97" s="10"/>
      <c r="I97" s="18"/>
      <c r="J97" s="18"/>
      <c r="K97" s="18"/>
      <c r="L97" s="18"/>
      <c r="M97" s="18"/>
      <c r="N97" s="18"/>
      <c r="O97" s="18"/>
      <c r="P97" s="18"/>
      <c r="Q97" s="18"/>
      <c r="R97" s="41"/>
      <c r="S97" s="41"/>
      <c r="T97" s="10"/>
    </row>
    <row r="98" spans="2:20" ht="12.75">
      <c r="B98" s="10"/>
      <c r="C98" s="10"/>
      <c r="D98" s="10"/>
      <c r="E98" s="10"/>
      <c r="F98" s="10"/>
      <c r="G98" s="10"/>
      <c r="H98" s="10"/>
      <c r="I98" s="18"/>
      <c r="J98" s="18"/>
      <c r="K98" s="18"/>
      <c r="L98" s="18"/>
      <c r="M98" s="18"/>
      <c r="N98" s="18"/>
      <c r="O98" s="18"/>
      <c r="P98" s="18"/>
      <c r="Q98" s="18"/>
      <c r="R98" s="41"/>
      <c r="S98" s="41"/>
      <c r="T98" s="10"/>
    </row>
    <row r="99" spans="2:20" ht="12.75">
      <c r="B99" s="10"/>
      <c r="C99" s="10"/>
      <c r="D99" s="10"/>
      <c r="E99" s="10"/>
      <c r="F99" s="10"/>
      <c r="G99" s="10"/>
      <c r="H99" s="10"/>
      <c r="I99" s="18"/>
      <c r="J99" s="18"/>
      <c r="K99" s="18"/>
      <c r="L99" s="18"/>
      <c r="M99" s="18"/>
      <c r="N99" s="18"/>
      <c r="O99" s="18"/>
      <c r="P99" s="18"/>
      <c r="Q99" s="18"/>
      <c r="R99" s="41"/>
      <c r="S99" s="41"/>
      <c r="T99" s="10"/>
    </row>
    <row r="100" spans="2:20" ht="12.75">
      <c r="B100" s="10"/>
      <c r="C100" s="10"/>
      <c r="D100" s="10"/>
      <c r="E100" s="10"/>
      <c r="F100" s="10"/>
      <c r="G100" s="10"/>
      <c r="H100" s="10"/>
      <c r="I100" s="18"/>
      <c r="J100" s="18"/>
      <c r="K100" s="18"/>
      <c r="L100" s="18"/>
      <c r="M100" s="18"/>
      <c r="N100" s="18"/>
      <c r="O100" s="18"/>
      <c r="P100" s="18"/>
      <c r="Q100" s="18"/>
      <c r="R100" s="41"/>
      <c r="S100" s="41"/>
      <c r="T100" s="9"/>
    </row>
    <row r="101" spans="2:20" ht="12.75">
      <c r="B101" s="10"/>
      <c r="C101" s="10"/>
      <c r="D101" s="10"/>
      <c r="E101" s="10"/>
      <c r="F101" s="10"/>
      <c r="G101" s="10"/>
      <c r="H101" s="10"/>
      <c r="I101" s="18"/>
      <c r="J101" s="18"/>
      <c r="K101" s="18"/>
      <c r="L101" s="18"/>
      <c r="M101" s="18"/>
      <c r="N101" s="18"/>
      <c r="O101" s="18"/>
      <c r="P101" s="18"/>
      <c r="Q101" s="18"/>
      <c r="R101" s="41"/>
      <c r="S101" s="41"/>
      <c r="T101" s="41"/>
    </row>
    <row r="102" spans="2:20" ht="12.75">
      <c r="B102" s="10"/>
      <c r="C102" s="10"/>
      <c r="D102" s="10"/>
      <c r="E102" s="10"/>
      <c r="F102" s="10"/>
      <c r="G102" s="10"/>
      <c r="H102" s="10"/>
      <c r="I102" s="18"/>
      <c r="J102" s="18"/>
      <c r="K102" s="18"/>
      <c r="L102" s="18"/>
      <c r="M102" s="18"/>
      <c r="N102" s="18"/>
      <c r="O102" s="18"/>
      <c r="P102" s="18"/>
      <c r="Q102" s="18"/>
      <c r="R102" s="41"/>
      <c r="S102" s="41"/>
      <c r="T102" s="41"/>
    </row>
    <row r="103" spans="2:20" ht="12.75">
      <c r="B103" s="10"/>
      <c r="C103" s="10"/>
      <c r="D103" s="10"/>
      <c r="E103" s="10"/>
      <c r="F103" s="304"/>
      <c r="G103" s="304"/>
      <c r="H103" s="304"/>
      <c r="I103" s="18"/>
      <c r="J103" s="18"/>
      <c r="K103" s="18"/>
      <c r="L103" s="18"/>
      <c r="M103" s="18"/>
      <c r="N103" s="18"/>
      <c r="O103" s="18"/>
      <c r="P103" s="18"/>
      <c r="Q103" s="18"/>
      <c r="R103" s="41"/>
      <c r="S103" s="18"/>
      <c r="T103" s="41"/>
    </row>
    <row r="104" spans="2:20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8"/>
      <c r="S104" s="13"/>
      <c r="T104" s="41"/>
    </row>
    <row r="105" spans="2:20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41"/>
    </row>
    <row r="106" spans="2:20" ht="12.75">
      <c r="B106" s="15"/>
      <c r="C106" s="15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41"/>
    </row>
    <row r="107" spans="2:20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41"/>
    </row>
    <row r="108" spans="2:20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28"/>
    </row>
    <row r="109" spans="2:20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3"/>
    </row>
    <row r="110" spans="2:20" ht="12.75">
      <c r="B110" s="10"/>
      <c r="C110" s="10"/>
      <c r="D110" s="10"/>
      <c r="E110" s="10"/>
      <c r="F110" s="10"/>
      <c r="G110" s="10"/>
      <c r="H110" s="10"/>
      <c r="I110" s="33"/>
      <c r="J110" s="33"/>
      <c r="K110" s="33"/>
      <c r="L110" s="33"/>
      <c r="M110" s="33"/>
      <c r="N110" s="33"/>
      <c r="O110" s="33"/>
      <c r="P110" s="33"/>
      <c r="Q110" s="33"/>
      <c r="R110" s="41"/>
      <c r="S110" s="41"/>
      <c r="T110" s="13"/>
    </row>
    <row r="111" spans="2:20" ht="12.75">
      <c r="B111" s="10"/>
      <c r="C111" s="10"/>
      <c r="D111" s="10"/>
      <c r="E111" s="10"/>
      <c r="F111" s="10"/>
      <c r="G111" s="10"/>
      <c r="H111" s="10"/>
      <c r="I111" s="33"/>
      <c r="J111" s="33"/>
      <c r="K111" s="33"/>
      <c r="L111" s="33"/>
      <c r="M111" s="33"/>
      <c r="N111" s="33"/>
      <c r="O111" s="33"/>
      <c r="P111" s="33"/>
      <c r="Q111" s="33"/>
      <c r="R111" s="41"/>
      <c r="S111" s="41"/>
      <c r="T111" s="13"/>
    </row>
    <row r="112" spans="2:20" ht="12.75">
      <c r="B112" s="10"/>
      <c r="C112" s="10"/>
      <c r="D112" s="10"/>
      <c r="E112" s="10"/>
      <c r="F112" s="10"/>
      <c r="G112" s="10"/>
      <c r="H112" s="10"/>
      <c r="I112" s="33"/>
      <c r="J112" s="33"/>
      <c r="K112" s="33"/>
      <c r="L112" s="33"/>
      <c r="M112" s="33"/>
      <c r="N112" s="33"/>
      <c r="O112" s="33"/>
      <c r="P112" s="33"/>
      <c r="Q112" s="33"/>
      <c r="R112" s="41"/>
      <c r="S112" s="41"/>
      <c r="T112" s="13"/>
    </row>
    <row r="113" spans="2:20" ht="12.75">
      <c r="B113" s="10"/>
      <c r="C113" s="10"/>
      <c r="D113" s="10"/>
      <c r="E113" s="10"/>
      <c r="F113" s="10"/>
      <c r="G113" s="10"/>
      <c r="H113" s="10"/>
      <c r="I113" s="33"/>
      <c r="J113" s="33"/>
      <c r="K113" s="33"/>
      <c r="L113" s="33"/>
      <c r="M113" s="33"/>
      <c r="N113" s="33"/>
      <c r="O113" s="33"/>
      <c r="P113" s="33"/>
      <c r="Q113" s="33"/>
      <c r="R113" s="41"/>
      <c r="S113" s="41"/>
      <c r="T113" s="13"/>
    </row>
    <row r="114" spans="2:20" ht="12.75">
      <c r="B114" s="10"/>
      <c r="C114" s="10"/>
      <c r="D114" s="10"/>
      <c r="E114" s="10"/>
      <c r="F114" s="10"/>
      <c r="G114" s="10"/>
      <c r="H114" s="10"/>
      <c r="I114" s="33"/>
      <c r="J114" s="33"/>
      <c r="K114" s="33"/>
      <c r="L114" s="33"/>
      <c r="M114" s="33"/>
      <c r="N114" s="33"/>
      <c r="O114" s="33"/>
      <c r="P114" s="33"/>
      <c r="Q114" s="33"/>
      <c r="R114" s="41"/>
      <c r="S114" s="41"/>
      <c r="T114" s="10"/>
    </row>
    <row r="115" spans="2:20" ht="12.75">
      <c r="B115" s="10"/>
      <c r="C115" s="10"/>
      <c r="D115" s="10"/>
      <c r="E115" s="10"/>
      <c r="F115" s="9"/>
      <c r="G115" s="9"/>
      <c r="H115" s="9"/>
      <c r="I115" s="33"/>
      <c r="J115" s="33"/>
      <c r="K115" s="33"/>
      <c r="L115" s="33"/>
      <c r="M115" s="33"/>
      <c r="N115" s="33"/>
      <c r="O115" s="33"/>
      <c r="P115" s="33"/>
      <c r="Q115" s="33"/>
      <c r="R115" s="41"/>
      <c r="S115" s="33"/>
      <c r="T115" s="10"/>
    </row>
    <row r="116" spans="2:20" ht="12.75">
      <c r="B116" s="10"/>
      <c r="C116" s="10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0"/>
    </row>
    <row r="117" spans="2:20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45"/>
      <c r="S117" s="10"/>
      <c r="T117" s="10"/>
    </row>
    <row r="118" spans="2:20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9"/>
    </row>
    <row r="119" spans="2:20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0"/>
      <c r="M119" s="10"/>
      <c r="N119" s="10"/>
      <c r="O119" s="10"/>
      <c r="P119" s="10"/>
      <c r="Q119" s="10"/>
      <c r="R119" s="10"/>
      <c r="S119" s="10"/>
      <c r="T119" s="41"/>
    </row>
    <row r="120" spans="2:20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41"/>
    </row>
    <row r="121" spans="2:20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41"/>
    </row>
    <row r="122" spans="2:20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41"/>
    </row>
    <row r="123" spans="2:20" ht="12.75">
      <c r="B123" s="10"/>
      <c r="C123" s="10"/>
      <c r="D123" s="10"/>
      <c r="E123" s="10"/>
      <c r="F123" s="10"/>
      <c r="G123" s="10"/>
      <c r="H123" s="10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2:20" ht="12.75">
      <c r="B124" s="10"/>
      <c r="C124" s="10"/>
      <c r="D124" s="10"/>
      <c r="E124" s="10"/>
      <c r="F124" s="10"/>
      <c r="G124" s="10"/>
      <c r="H124" s="10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2:20" ht="12.75">
      <c r="B125" s="10"/>
      <c r="C125" s="10"/>
      <c r="D125" s="10"/>
      <c r="E125" s="10"/>
      <c r="F125" s="10"/>
      <c r="G125" s="10"/>
      <c r="H125" s="10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13"/>
    </row>
    <row r="126" spans="2:20" ht="12.75">
      <c r="B126" s="10"/>
      <c r="C126" s="10"/>
      <c r="D126" s="10"/>
      <c r="E126" s="10"/>
      <c r="F126" s="10"/>
      <c r="G126" s="10"/>
      <c r="H126" s="10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5"/>
    </row>
    <row r="127" spans="2:20" ht="12.75">
      <c r="B127" s="10"/>
      <c r="C127" s="10"/>
      <c r="D127" s="10"/>
      <c r="E127" s="10"/>
      <c r="F127" s="10"/>
      <c r="G127" s="10"/>
      <c r="H127" s="10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10"/>
    </row>
    <row r="128" spans="2:20" ht="12.75">
      <c r="B128" s="10"/>
      <c r="C128" s="10"/>
      <c r="D128" s="10"/>
      <c r="E128" s="10"/>
      <c r="F128" s="10"/>
      <c r="G128" s="10"/>
      <c r="H128" s="10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10"/>
    </row>
    <row r="129" spans="2:20" ht="12.75">
      <c r="B129" s="10"/>
      <c r="C129" s="10"/>
      <c r="D129" s="10"/>
      <c r="E129" s="10"/>
      <c r="F129" s="10"/>
      <c r="G129" s="10"/>
      <c r="H129" s="10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10"/>
    </row>
    <row r="130" spans="2:20" ht="12.75">
      <c r="B130" s="10"/>
      <c r="C130" s="10"/>
      <c r="D130" s="10"/>
      <c r="E130" s="10"/>
      <c r="F130" s="10"/>
      <c r="G130" s="10"/>
      <c r="H130" s="10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10"/>
    </row>
    <row r="131" spans="2:20" ht="12.75">
      <c r="B131" s="10"/>
      <c r="C131" s="10"/>
      <c r="D131" s="10"/>
      <c r="E131" s="10"/>
      <c r="F131" s="10"/>
      <c r="G131" s="10"/>
      <c r="H131" s="10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9"/>
    </row>
    <row r="132" spans="2:20" ht="12.75">
      <c r="B132" s="10"/>
      <c r="C132" s="10"/>
      <c r="D132" s="10"/>
      <c r="E132" s="10"/>
      <c r="F132" s="9"/>
      <c r="G132" s="9"/>
      <c r="H132" s="9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2:20" ht="12.75">
      <c r="B133" s="10"/>
      <c r="C133" s="10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41"/>
    </row>
    <row r="134" spans="2:20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8"/>
      <c r="S134" s="13"/>
      <c r="T134" s="41"/>
    </row>
    <row r="135" spans="2:20" ht="12.75">
      <c r="B135" s="15"/>
      <c r="C135" s="15"/>
      <c r="D135" s="10"/>
      <c r="E135" s="10"/>
      <c r="F135" s="9"/>
      <c r="G135" s="9"/>
      <c r="H135" s="9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41"/>
    </row>
    <row r="136" spans="2:20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0"/>
      <c r="M136" s="10"/>
      <c r="N136" s="10"/>
      <c r="O136" s="10"/>
      <c r="P136" s="10"/>
      <c r="Q136" s="10"/>
      <c r="R136" s="24"/>
      <c r="S136" s="10"/>
      <c r="T136" s="41"/>
    </row>
    <row r="137" spans="2:20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41"/>
    </row>
    <row r="138" spans="2:20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41"/>
    </row>
    <row r="139" spans="2:20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41"/>
    </row>
    <row r="140" spans="2:20" ht="12.75">
      <c r="B140" s="10"/>
      <c r="C140" s="10"/>
      <c r="D140" s="10"/>
      <c r="E140" s="10"/>
      <c r="F140" s="10"/>
      <c r="G140" s="10"/>
      <c r="H140" s="10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2:20" ht="12.75">
      <c r="B141" s="30"/>
      <c r="C141" s="30"/>
      <c r="D141" s="10"/>
      <c r="E141" s="10"/>
      <c r="F141" s="10"/>
      <c r="G141" s="10"/>
      <c r="H141" s="10"/>
      <c r="I141" s="33"/>
      <c r="J141" s="33"/>
      <c r="K141" s="33"/>
      <c r="L141" s="33"/>
      <c r="M141" s="33"/>
      <c r="N141" s="41"/>
      <c r="O141" s="41"/>
      <c r="P141" s="41"/>
      <c r="Q141" s="41"/>
      <c r="R141" s="41"/>
      <c r="S141" s="41"/>
      <c r="T141" s="41"/>
    </row>
    <row r="142" spans="2:20" ht="12.75">
      <c r="B142" s="10"/>
      <c r="C142" s="10"/>
      <c r="D142" s="10"/>
      <c r="E142" s="10"/>
      <c r="F142" s="10"/>
      <c r="G142" s="10"/>
      <c r="H142" s="10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13"/>
    </row>
    <row r="143" spans="2:20" ht="12.75">
      <c r="B143" s="10"/>
      <c r="C143" s="10"/>
      <c r="D143" s="10"/>
      <c r="E143" s="10"/>
      <c r="F143" s="10"/>
      <c r="G143" s="10"/>
      <c r="H143" s="10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28"/>
    </row>
    <row r="144" spans="2:20" ht="12.75">
      <c r="B144" s="10"/>
      <c r="C144" s="10"/>
      <c r="D144" s="10"/>
      <c r="E144" s="10"/>
      <c r="F144" s="10"/>
      <c r="G144" s="10"/>
      <c r="H144" s="10"/>
      <c r="I144" s="33"/>
      <c r="J144" s="33"/>
      <c r="K144" s="33"/>
      <c r="L144" s="33"/>
      <c r="M144" s="33"/>
      <c r="N144" s="41"/>
      <c r="O144" s="41"/>
      <c r="P144" s="41"/>
      <c r="Q144" s="41"/>
      <c r="R144" s="41"/>
      <c r="S144" s="41"/>
      <c r="T144" s="14"/>
    </row>
    <row r="145" spans="2:20" ht="12.75">
      <c r="B145" s="10"/>
      <c r="C145" s="10"/>
      <c r="D145" s="10"/>
      <c r="E145" s="10"/>
      <c r="F145" s="10"/>
      <c r="G145" s="10"/>
      <c r="H145" s="10"/>
      <c r="I145" s="63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24"/>
    </row>
    <row r="146" spans="2:20" ht="12.75">
      <c r="B146" s="10"/>
      <c r="C146" s="10"/>
      <c r="D146" s="10"/>
      <c r="E146" s="10"/>
      <c r="F146" s="10"/>
      <c r="G146" s="10"/>
      <c r="H146" s="10"/>
      <c r="I146" s="18"/>
      <c r="J146" s="10"/>
      <c r="K146" s="10"/>
      <c r="L146" s="10"/>
      <c r="M146" s="10"/>
      <c r="N146" s="10"/>
      <c r="O146" s="10"/>
      <c r="P146" s="10"/>
      <c r="Q146" s="10"/>
      <c r="R146" s="41"/>
      <c r="S146" s="41"/>
      <c r="T146" s="10"/>
    </row>
    <row r="147" spans="2:20" ht="12.75">
      <c r="B147" s="10"/>
      <c r="C147" s="10"/>
      <c r="D147" s="10"/>
      <c r="E147" s="10"/>
      <c r="F147" s="10"/>
      <c r="G147" s="10"/>
      <c r="H147" s="10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10"/>
    </row>
    <row r="148" spans="2:20" ht="12.75">
      <c r="B148" s="10"/>
      <c r="C148" s="10"/>
      <c r="D148" s="10"/>
      <c r="E148" s="10"/>
      <c r="F148" s="10"/>
      <c r="G148" s="10"/>
      <c r="H148" s="10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9"/>
    </row>
    <row r="149" spans="2:20" ht="12.75">
      <c r="B149" s="10"/>
      <c r="C149" s="10"/>
      <c r="D149" s="10"/>
      <c r="E149" s="10"/>
      <c r="F149" s="10"/>
      <c r="G149" s="10"/>
      <c r="H149" s="10"/>
      <c r="I149" s="33"/>
      <c r="J149" s="33"/>
      <c r="K149" s="33"/>
      <c r="L149" s="33"/>
      <c r="M149" s="33"/>
      <c r="N149" s="41"/>
      <c r="O149" s="41"/>
      <c r="P149" s="41"/>
      <c r="Q149" s="41"/>
      <c r="R149" s="41"/>
      <c r="S149" s="41"/>
      <c r="T149" s="41"/>
    </row>
    <row r="150" spans="2:20" ht="12.75">
      <c r="B150" s="58"/>
      <c r="C150" s="58"/>
      <c r="D150" s="30"/>
      <c r="E150" s="30"/>
      <c r="F150" s="64"/>
      <c r="G150" s="64"/>
      <c r="H150" s="64"/>
      <c r="I150" s="41"/>
      <c r="J150" s="41"/>
      <c r="K150" s="41"/>
      <c r="L150" s="41"/>
      <c r="M150" s="41"/>
      <c r="N150" s="46"/>
      <c r="O150" s="46"/>
      <c r="P150" s="41"/>
      <c r="Q150" s="46"/>
      <c r="R150" s="41"/>
      <c r="S150" s="41"/>
      <c r="T150" s="41"/>
    </row>
    <row r="151" spans="2:20" ht="12.75">
      <c r="B151" s="52"/>
      <c r="C151" s="52"/>
      <c r="D151" s="30"/>
      <c r="E151" s="30"/>
      <c r="F151" s="50"/>
      <c r="G151" s="50"/>
      <c r="H151" s="50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1"/>
    </row>
    <row r="152" spans="2:20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41"/>
    </row>
    <row r="153" spans="2:20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0"/>
      <c r="M153" s="10"/>
      <c r="N153" s="10"/>
      <c r="O153" s="10"/>
      <c r="P153" s="10"/>
      <c r="Q153" s="10"/>
      <c r="R153" s="10"/>
      <c r="S153" s="10"/>
      <c r="T153" s="41"/>
    </row>
    <row r="154" spans="2:20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41"/>
    </row>
    <row r="155" spans="2:20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  <c r="S155" s="10"/>
      <c r="T155" s="41"/>
    </row>
    <row r="156" spans="2:20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41"/>
    </row>
    <row r="157" spans="2:20" ht="12.75">
      <c r="B157" s="10"/>
      <c r="C157" s="10"/>
      <c r="D157" s="10"/>
      <c r="E157" s="10"/>
      <c r="F157" s="10"/>
      <c r="G157" s="10"/>
      <c r="H157" s="10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2:20" ht="12.75">
      <c r="B158" s="10"/>
      <c r="C158" s="10"/>
      <c r="D158" s="10"/>
      <c r="E158" s="10"/>
      <c r="F158" s="10"/>
      <c r="G158" s="10"/>
      <c r="H158" s="10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2:20" ht="12.75">
      <c r="B159" s="10"/>
      <c r="C159" s="10"/>
      <c r="D159" s="10"/>
      <c r="E159" s="10"/>
      <c r="F159" s="9"/>
      <c r="G159" s="9"/>
      <c r="H159" s="9"/>
      <c r="I159" s="41"/>
      <c r="J159" s="41"/>
      <c r="K159" s="41"/>
      <c r="L159" s="41"/>
      <c r="M159" s="41"/>
      <c r="N159" s="41"/>
      <c r="O159" s="41"/>
      <c r="P159" s="41"/>
      <c r="Q159" s="41"/>
      <c r="R159" s="33"/>
      <c r="S159" s="41"/>
      <c r="T159" s="41"/>
    </row>
    <row r="160" spans="2:20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46"/>
    </row>
    <row r="161" spans="2:20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2:20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0"/>
      <c r="M162" s="10"/>
      <c r="N162" s="10"/>
      <c r="O162" s="10"/>
      <c r="P162" s="10"/>
      <c r="Q162" s="10"/>
      <c r="R162" s="10"/>
      <c r="S162" s="10"/>
      <c r="T162" s="28"/>
    </row>
    <row r="163" spans="2:20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3"/>
    </row>
    <row r="164" spans="2:20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3"/>
    </row>
    <row r="165" spans="2:20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3"/>
    </row>
    <row r="166" spans="2:20" ht="12.75">
      <c r="B166" s="10"/>
      <c r="C166" s="10"/>
      <c r="D166" s="10"/>
      <c r="E166" s="10"/>
      <c r="F166" s="10"/>
      <c r="G166" s="10"/>
      <c r="H166" s="10"/>
      <c r="I166" s="33"/>
      <c r="J166" s="33"/>
      <c r="K166" s="33"/>
      <c r="L166" s="33"/>
      <c r="M166" s="33"/>
      <c r="N166" s="33"/>
      <c r="O166" s="33"/>
      <c r="P166" s="33"/>
      <c r="Q166" s="33"/>
      <c r="R166" s="41"/>
      <c r="S166" s="41"/>
      <c r="T166" s="10"/>
    </row>
    <row r="167" spans="2:20" ht="12.75">
      <c r="B167" s="10"/>
      <c r="C167" s="10"/>
      <c r="D167" s="10"/>
      <c r="E167" s="10"/>
      <c r="F167" s="10"/>
      <c r="G167" s="10"/>
      <c r="H167" s="10"/>
      <c r="I167" s="33"/>
      <c r="J167" s="33"/>
      <c r="K167" s="33"/>
      <c r="L167" s="33"/>
      <c r="M167" s="33"/>
      <c r="N167" s="33"/>
      <c r="O167" s="33"/>
      <c r="P167" s="33"/>
      <c r="Q167" s="33"/>
      <c r="R167" s="41"/>
      <c r="S167" s="41"/>
      <c r="T167" s="10"/>
    </row>
    <row r="168" spans="2:20" ht="12.75">
      <c r="B168" s="10"/>
      <c r="C168" s="10"/>
      <c r="D168" s="10"/>
      <c r="E168" s="10"/>
      <c r="F168" s="10"/>
      <c r="G168" s="10"/>
      <c r="H168" s="10"/>
      <c r="I168" s="33"/>
      <c r="J168" s="33"/>
      <c r="K168" s="33"/>
      <c r="L168" s="33"/>
      <c r="M168" s="33"/>
      <c r="N168" s="33"/>
      <c r="O168" s="33"/>
      <c r="P168" s="33"/>
      <c r="Q168" s="33"/>
      <c r="R168" s="41"/>
      <c r="S168" s="41"/>
      <c r="T168" s="10"/>
    </row>
    <row r="169" spans="2:20" ht="12.75">
      <c r="B169" s="10"/>
      <c r="C169" s="10"/>
      <c r="D169" s="10"/>
      <c r="E169" s="10"/>
      <c r="F169" s="10"/>
      <c r="G169" s="10"/>
      <c r="H169" s="10"/>
      <c r="I169" s="33"/>
      <c r="J169" s="33"/>
      <c r="K169" s="33"/>
      <c r="L169" s="33"/>
      <c r="M169" s="33"/>
      <c r="N169" s="33"/>
      <c r="O169" s="33"/>
      <c r="P169" s="33"/>
      <c r="Q169" s="33"/>
      <c r="R169" s="41"/>
      <c r="S169" s="41"/>
      <c r="T169" s="9"/>
    </row>
    <row r="170" spans="2:20" ht="12.75">
      <c r="B170" s="10"/>
      <c r="C170" s="10"/>
      <c r="D170" s="10"/>
      <c r="E170" s="10"/>
      <c r="F170" s="10"/>
      <c r="G170" s="10"/>
      <c r="H170" s="10"/>
      <c r="I170" s="33"/>
      <c r="J170" s="33"/>
      <c r="K170" s="33"/>
      <c r="L170" s="33"/>
      <c r="M170" s="33"/>
      <c r="N170" s="33"/>
      <c r="O170" s="33"/>
      <c r="P170" s="33"/>
      <c r="Q170" s="33"/>
      <c r="R170" s="41"/>
      <c r="S170" s="41"/>
      <c r="T170" s="41"/>
    </row>
    <row r="171" spans="2:20" ht="12.75">
      <c r="B171" s="10"/>
      <c r="C171" s="10"/>
      <c r="D171" s="10"/>
      <c r="E171" s="10"/>
      <c r="F171" s="10"/>
      <c r="G171" s="10"/>
      <c r="H171" s="10"/>
      <c r="I171" s="33"/>
      <c r="J171" s="33"/>
      <c r="K171" s="33"/>
      <c r="L171" s="33"/>
      <c r="M171" s="33"/>
      <c r="N171" s="33"/>
      <c r="O171" s="33"/>
      <c r="P171" s="33"/>
      <c r="Q171" s="33"/>
      <c r="R171" s="41"/>
      <c r="S171" s="41"/>
      <c r="T171" s="41"/>
    </row>
    <row r="172" spans="2:20" ht="12.75">
      <c r="B172" s="10"/>
      <c r="C172" s="10"/>
      <c r="D172" s="10"/>
      <c r="E172" s="10"/>
      <c r="F172" s="10"/>
      <c r="G172" s="10"/>
      <c r="H172" s="10"/>
      <c r="I172" s="33"/>
      <c r="J172" s="33"/>
      <c r="K172" s="33"/>
      <c r="L172" s="33"/>
      <c r="M172" s="33"/>
      <c r="N172" s="33"/>
      <c r="O172" s="33"/>
      <c r="P172" s="33"/>
      <c r="Q172" s="33"/>
      <c r="R172" s="41"/>
      <c r="S172" s="41"/>
      <c r="T172" s="33"/>
    </row>
    <row r="173" spans="2:20" ht="12.75">
      <c r="B173" s="10"/>
      <c r="C173" s="10"/>
      <c r="D173" s="10"/>
      <c r="E173" s="10"/>
      <c r="F173" s="10"/>
      <c r="G173" s="10"/>
      <c r="H173" s="10"/>
      <c r="I173" s="33"/>
      <c r="J173" s="33"/>
      <c r="K173" s="33"/>
      <c r="L173" s="33"/>
      <c r="M173" s="33"/>
      <c r="N173" s="33"/>
      <c r="O173" s="33"/>
      <c r="P173" s="33"/>
      <c r="Q173" s="33"/>
      <c r="R173" s="41"/>
      <c r="S173" s="41"/>
      <c r="T173" s="13"/>
    </row>
    <row r="174" spans="2:20" ht="12.75">
      <c r="B174" s="10"/>
      <c r="C174" s="10"/>
      <c r="D174" s="10"/>
      <c r="E174" s="10"/>
      <c r="F174" s="10"/>
      <c r="G174" s="10"/>
      <c r="H174" s="10"/>
      <c r="I174" s="33"/>
      <c r="J174" s="33"/>
      <c r="K174" s="33"/>
      <c r="L174" s="33"/>
      <c r="M174" s="33"/>
      <c r="N174" s="33"/>
      <c r="O174" s="33"/>
      <c r="P174" s="33"/>
      <c r="Q174" s="33"/>
      <c r="R174" s="41"/>
      <c r="S174" s="41"/>
      <c r="T174" s="13"/>
    </row>
    <row r="175" spans="2:20" ht="12.75">
      <c r="B175" s="10"/>
      <c r="C175" s="10"/>
      <c r="D175" s="10"/>
      <c r="E175" s="10"/>
      <c r="F175" s="10"/>
      <c r="G175" s="10"/>
      <c r="H175" s="10"/>
      <c r="I175" s="33"/>
      <c r="J175" s="33"/>
      <c r="K175" s="33"/>
      <c r="L175" s="33"/>
      <c r="M175" s="33"/>
      <c r="N175" s="33"/>
      <c r="O175" s="33"/>
      <c r="P175" s="33"/>
      <c r="Q175" s="33"/>
      <c r="R175" s="41"/>
      <c r="S175" s="41"/>
      <c r="T175" s="10"/>
    </row>
    <row r="176" spans="2:20" ht="12.75">
      <c r="B176" s="10"/>
      <c r="C176" s="10"/>
      <c r="D176" s="10"/>
      <c r="E176" s="10"/>
      <c r="F176" s="10"/>
      <c r="G176" s="10"/>
      <c r="H176" s="10"/>
      <c r="I176" s="33"/>
      <c r="J176" s="33"/>
      <c r="K176" s="33"/>
      <c r="L176" s="33"/>
      <c r="M176" s="33"/>
      <c r="N176" s="33"/>
      <c r="O176" s="33"/>
      <c r="P176" s="33"/>
      <c r="Q176" s="33"/>
      <c r="R176" s="41"/>
      <c r="S176" s="41"/>
      <c r="T176" s="10"/>
    </row>
    <row r="177" spans="2:20" ht="12.75">
      <c r="B177" s="10"/>
      <c r="C177" s="10"/>
      <c r="D177" s="13"/>
      <c r="E177" s="13"/>
      <c r="F177" s="58"/>
      <c r="G177" s="58"/>
      <c r="H177" s="58"/>
      <c r="I177" s="33"/>
      <c r="J177" s="33"/>
      <c r="K177" s="33"/>
      <c r="L177" s="33"/>
      <c r="M177" s="33"/>
      <c r="N177" s="33"/>
      <c r="O177" s="33"/>
      <c r="P177" s="33"/>
      <c r="Q177" s="33"/>
      <c r="R177" s="41"/>
      <c r="S177" s="41"/>
      <c r="T177" s="10"/>
    </row>
    <row r="178" spans="2:20" ht="12.75">
      <c r="B178" s="10"/>
      <c r="C178" s="10"/>
      <c r="D178" s="10"/>
      <c r="E178" s="10"/>
      <c r="F178" s="10"/>
      <c r="G178" s="10"/>
      <c r="H178" s="10"/>
      <c r="I178" s="33"/>
      <c r="J178" s="33"/>
      <c r="K178" s="33"/>
      <c r="L178" s="33"/>
      <c r="M178" s="33"/>
      <c r="N178" s="33"/>
      <c r="O178" s="33"/>
      <c r="P178" s="33"/>
      <c r="Q178" s="33"/>
      <c r="R178" s="41"/>
      <c r="S178" s="41"/>
      <c r="T178" s="9"/>
    </row>
    <row r="179" spans="2:20" ht="12.75">
      <c r="B179" s="61"/>
      <c r="C179" s="61"/>
      <c r="D179" s="10"/>
      <c r="E179" s="10"/>
      <c r="F179" s="10"/>
      <c r="G179" s="10"/>
      <c r="H179" s="10"/>
      <c r="I179" s="33"/>
      <c r="J179" s="33"/>
      <c r="K179" s="33"/>
      <c r="L179" s="33"/>
      <c r="M179" s="33"/>
      <c r="N179" s="33"/>
      <c r="O179" s="33"/>
      <c r="P179" s="33"/>
      <c r="Q179" s="33"/>
      <c r="R179" s="41"/>
      <c r="S179" s="41"/>
      <c r="T179" s="41"/>
    </row>
    <row r="180" spans="2:20" ht="12.75">
      <c r="B180" s="10"/>
      <c r="C180" s="10"/>
      <c r="D180" s="10"/>
      <c r="E180" s="10"/>
      <c r="F180" s="10"/>
      <c r="G180" s="10"/>
      <c r="H180" s="10"/>
      <c r="I180" s="33"/>
      <c r="J180" s="33"/>
      <c r="K180" s="33"/>
      <c r="L180" s="33"/>
      <c r="M180" s="33"/>
      <c r="N180" s="33"/>
      <c r="O180" s="33"/>
      <c r="P180" s="33"/>
      <c r="Q180" s="33"/>
      <c r="R180" s="41"/>
      <c r="S180" s="41"/>
      <c r="T180" s="41"/>
    </row>
    <row r="181" spans="2:20" ht="12.75">
      <c r="B181" s="10"/>
      <c r="C181" s="10"/>
      <c r="D181" s="10"/>
      <c r="E181" s="10"/>
      <c r="F181" s="10"/>
      <c r="G181" s="10"/>
      <c r="H181" s="10"/>
      <c r="I181" s="33"/>
      <c r="J181" s="33"/>
      <c r="K181" s="33"/>
      <c r="L181" s="33"/>
      <c r="M181" s="33"/>
      <c r="N181" s="33"/>
      <c r="O181" s="33"/>
      <c r="P181" s="33"/>
      <c r="Q181" s="33"/>
      <c r="R181" s="41"/>
      <c r="S181" s="41"/>
      <c r="T181" s="41"/>
    </row>
    <row r="182" spans="2:20" ht="12.75">
      <c r="B182" s="10"/>
      <c r="C182" s="10"/>
      <c r="D182" s="10"/>
      <c r="E182" s="10"/>
      <c r="F182" s="10"/>
      <c r="G182" s="10"/>
      <c r="H182" s="10"/>
      <c r="I182" s="33"/>
      <c r="J182" s="33"/>
      <c r="K182" s="33"/>
      <c r="L182" s="33"/>
      <c r="M182" s="33"/>
      <c r="N182" s="33"/>
      <c r="O182" s="33"/>
      <c r="P182" s="33"/>
      <c r="Q182" s="33"/>
      <c r="R182" s="41"/>
      <c r="S182" s="41"/>
      <c r="T182" s="41"/>
    </row>
    <row r="183" spans="2:20" ht="12.75">
      <c r="B183" s="10"/>
      <c r="C183" s="10"/>
      <c r="D183" s="10"/>
      <c r="E183" s="10"/>
      <c r="F183" s="10"/>
      <c r="G183" s="10"/>
      <c r="H183" s="10"/>
      <c r="I183" s="33"/>
      <c r="J183" s="33"/>
      <c r="K183" s="33"/>
      <c r="L183" s="33"/>
      <c r="M183" s="33"/>
      <c r="N183" s="33"/>
      <c r="O183" s="33"/>
      <c r="P183" s="33"/>
      <c r="Q183" s="33"/>
      <c r="R183" s="41"/>
      <c r="S183" s="41"/>
      <c r="T183" s="41"/>
    </row>
    <row r="184" spans="2:20" ht="12.75">
      <c r="B184" s="10"/>
      <c r="C184" s="10"/>
      <c r="D184" s="10"/>
      <c r="E184" s="10"/>
      <c r="F184" s="10"/>
      <c r="G184" s="10"/>
      <c r="H184" s="10"/>
      <c r="I184" s="33"/>
      <c r="J184" s="33"/>
      <c r="K184" s="33"/>
      <c r="L184" s="33"/>
      <c r="M184" s="33"/>
      <c r="N184" s="33"/>
      <c r="O184" s="33"/>
      <c r="P184" s="33"/>
      <c r="Q184" s="33"/>
      <c r="R184" s="41"/>
      <c r="S184" s="41"/>
      <c r="T184" s="41"/>
    </row>
    <row r="185" spans="2:20" ht="12.75">
      <c r="B185" s="10"/>
      <c r="C185" s="10"/>
      <c r="D185" s="10"/>
      <c r="E185" s="10"/>
      <c r="F185" s="10"/>
      <c r="G185" s="10"/>
      <c r="H185" s="10"/>
      <c r="I185" s="33"/>
      <c r="J185" s="33"/>
      <c r="K185" s="33"/>
      <c r="L185" s="33"/>
      <c r="M185" s="33"/>
      <c r="N185" s="33"/>
      <c r="O185" s="33"/>
      <c r="P185" s="33"/>
      <c r="Q185" s="33"/>
      <c r="R185" s="41"/>
      <c r="S185" s="41"/>
      <c r="T185" s="41"/>
    </row>
    <row r="186" spans="2:20" ht="12.75">
      <c r="B186" s="10"/>
      <c r="C186" s="10"/>
      <c r="D186" s="10"/>
      <c r="E186" s="10"/>
      <c r="F186" s="10"/>
      <c r="G186" s="10"/>
      <c r="H186" s="10"/>
      <c r="I186" s="33"/>
      <c r="J186" s="33"/>
      <c r="K186" s="33"/>
      <c r="L186" s="33"/>
      <c r="M186" s="33"/>
      <c r="N186" s="33"/>
      <c r="O186" s="33"/>
      <c r="P186" s="33"/>
      <c r="Q186" s="33"/>
      <c r="R186" s="41"/>
      <c r="S186" s="41"/>
      <c r="T186" s="41"/>
    </row>
    <row r="187" spans="2:20" ht="12.75">
      <c r="B187" s="10"/>
      <c r="C187" s="10"/>
      <c r="D187" s="10"/>
      <c r="E187" s="10"/>
      <c r="F187" s="10"/>
      <c r="G187" s="10"/>
      <c r="H187" s="10"/>
      <c r="I187" s="33"/>
      <c r="J187" s="33"/>
      <c r="K187" s="33"/>
      <c r="L187" s="33"/>
      <c r="M187" s="33"/>
      <c r="N187" s="33"/>
      <c r="O187" s="33"/>
      <c r="P187" s="33"/>
      <c r="Q187" s="33"/>
      <c r="R187" s="41"/>
      <c r="S187" s="41"/>
      <c r="T187" s="41"/>
    </row>
    <row r="188" spans="2:20" ht="12.75">
      <c r="B188" s="10"/>
      <c r="C188" s="10"/>
      <c r="D188" s="10"/>
      <c r="E188" s="10"/>
      <c r="F188" s="10"/>
      <c r="G188" s="10"/>
      <c r="H188" s="10"/>
      <c r="I188" s="33"/>
      <c r="J188" s="33"/>
      <c r="K188" s="33"/>
      <c r="L188" s="33"/>
      <c r="M188" s="33"/>
      <c r="N188" s="33"/>
      <c r="O188" s="33"/>
      <c r="P188" s="33"/>
      <c r="Q188" s="33"/>
      <c r="R188" s="41"/>
      <c r="S188" s="41"/>
      <c r="T188" s="41"/>
    </row>
    <row r="189" spans="2:20" ht="12.75">
      <c r="B189" s="10"/>
      <c r="C189" s="10"/>
      <c r="D189" s="10"/>
      <c r="E189" s="10"/>
      <c r="F189" s="10"/>
      <c r="G189" s="10"/>
      <c r="H189" s="10"/>
      <c r="I189" s="33"/>
      <c r="J189" s="33"/>
      <c r="K189" s="33"/>
      <c r="L189" s="33"/>
      <c r="M189" s="33"/>
      <c r="N189" s="33"/>
      <c r="O189" s="33"/>
      <c r="P189" s="33"/>
      <c r="Q189" s="33"/>
      <c r="R189" s="41"/>
      <c r="S189" s="41"/>
      <c r="T189" s="41"/>
    </row>
    <row r="190" spans="2:20" ht="12.75">
      <c r="B190" s="10"/>
      <c r="C190" s="10"/>
      <c r="D190" s="10"/>
      <c r="E190" s="10"/>
      <c r="F190" s="10"/>
      <c r="G190" s="10"/>
      <c r="H190" s="10"/>
      <c r="I190" s="33"/>
      <c r="J190" s="33"/>
      <c r="K190" s="33"/>
      <c r="L190" s="33"/>
      <c r="M190" s="33"/>
      <c r="N190" s="33"/>
      <c r="O190" s="33"/>
      <c r="P190" s="33"/>
      <c r="Q190" s="33"/>
      <c r="R190" s="41"/>
      <c r="S190" s="41"/>
      <c r="T190" s="41"/>
    </row>
    <row r="191" spans="2:20" ht="12.75">
      <c r="B191" s="10"/>
      <c r="C191" s="10"/>
      <c r="D191" s="10"/>
      <c r="E191" s="10"/>
      <c r="F191" s="10"/>
      <c r="G191" s="10"/>
      <c r="H191" s="10"/>
      <c r="I191" s="33"/>
      <c r="J191" s="33"/>
      <c r="K191" s="33"/>
      <c r="L191" s="33"/>
      <c r="M191" s="33"/>
      <c r="N191" s="33"/>
      <c r="O191" s="33"/>
      <c r="P191" s="33"/>
      <c r="Q191" s="33"/>
      <c r="R191" s="41"/>
      <c r="S191" s="41"/>
      <c r="T191" s="41"/>
    </row>
    <row r="192" spans="2:20" ht="12.75">
      <c r="B192" s="10"/>
      <c r="C192" s="10"/>
      <c r="D192" s="10"/>
      <c r="E192" s="10"/>
      <c r="F192" s="10"/>
      <c r="G192" s="10"/>
      <c r="H192" s="10"/>
      <c r="I192" s="33"/>
      <c r="J192" s="33"/>
      <c r="K192" s="33"/>
      <c r="L192" s="33"/>
      <c r="M192" s="33"/>
      <c r="N192" s="33"/>
      <c r="O192" s="33"/>
      <c r="P192" s="33"/>
      <c r="Q192" s="33"/>
      <c r="R192" s="41"/>
      <c r="S192" s="41"/>
      <c r="T192" s="41"/>
    </row>
    <row r="193" spans="2:20" ht="12.75">
      <c r="B193" s="10"/>
      <c r="C193" s="10"/>
      <c r="D193" s="10"/>
      <c r="E193" s="10"/>
      <c r="F193" s="10"/>
      <c r="G193" s="10"/>
      <c r="H193" s="10"/>
      <c r="I193" s="33"/>
      <c r="J193" s="33"/>
      <c r="K193" s="33"/>
      <c r="L193" s="33"/>
      <c r="M193" s="33"/>
      <c r="N193" s="33"/>
      <c r="O193" s="33"/>
      <c r="P193" s="33"/>
      <c r="Q193" s="33"/>
      <c r="R193" s="41"/>
      <c r="S193" s="41"/>
      <c r="T193" s="41"/>
    </row>
    <row r="194" spans="2:20" ht="12.75">
      <c r="B194" s="10"/>
      <c r="C194" s="10"/>
      <c r="D194" s="10"/>
      <c r="E194" s="10"/>
      <c r="F194" s="10"/>
      <c r="G194" s="10"/>
      <c r="H194" s="10"/>
      <c r="I194" s="33"/>
      <c r="J194" s="33"/>
      <c r="K194" s="33"/>
      <c r="L194" s="33"/>
      <c r="M194" s="33"/>
      <c r="N194" s="33"/>
      <c r="O194" s="33"/>
      <c r="P194" s="33"/>
      <c r="Q194" s="33"/>
      <c r="R194" s="41"/>
      <c r="S194" s="41"/>
      <c r="T194" s="41"/>
    </row>
    <row r="195" spans="2:20" ht="12.75">
      <c r="B195" s="10"/>
      <c r="C195" s="10"/>
      <c r="D195" s="10"/>
      <c r="E195" s="10"/>
      <c r="F195" s="10"/>
      <c r="G195" s="10"/>
      <c r="H195" s="10"/>
      <c r="I195" s="41"/>
      <c r="J195" s="41"/>
      <c r="K195" s="41"/>
      <c r="L195" s="41"/>
      <c r="M195" s="41"/>
      <c r="N195" s="33"/>
      <c r="O195" s="33"/>
      <c r="P195" s="33"/>
      <c r="Q195" s="33"/>
      <c r="R195" s="41"/>
      <c r="S195" s="41"/>
      <c r="T195" s="41"/>
    </row>
    <row r="196" spans="2:20" ht="12.75">
      <c r="B196" s="10"/>
      <c r="C196" s="10"/>
      <c r="D196" s="10"/>
      <c r="E196" s="10"/>
      <c r="F196" s="10"/>
      <c r="G196" s="10"/>
      <c r="H196" s="10"/>
      <c r="I196" s="41"/>
      <c r="J196" s="41"/>
      <c r="K196" s="41"/>
      <c r="L196" s="41"/>
      <c r="M196" s="41"/>
      <c r="N196" s="33"/>
      <c r="O196" s="33"/>
      <c r="P196" s="33"/>
      <c r="Q196" s="33"/>
      <c r="R196" s="41"/>
      <c r="S196" s="41"/>
      <c r="T196" s="41"/>
    </row>
    <row r="197" spans="2:20" ht="12.75">
      <c r="B197" s="10"/>
      <c r="C197" s="10"/>
      <c r="D197" s="10"/>
      <c r="E197" s="10"/>
      <c r="F197" s="10"/>
      <c r="G197" s="10"/>
      <c r="H197" s="10"/>
      <c r="I197" s="33"/>
      <c r="J197" s="33"/>
      <c r="K197" s="33"/>
      <c r="L197" s="33"/>
      <c r="M197" s="33"/>
      <c r="N197" s="33"/>
      <c r="O197" s="33"/>
      <c r="P197" s="33"/>
      <c r="Q197" s="33"/>
      <c r="R197" s="41"/>
      <c r="S197" s="41"/>
      <c r="T197" s="41"/>
    </row>
    <row r="198" spans="2:20" ht="12.75">
      <c r="B198" s="10"/>
      <c r="C198" s="10"/>
      <c r="D198" s="10"/>
      <c r="E198" s="10"/>
      <c r="F198" s="10"/>
      <c r="G198" s="10"/>
      <c r="H198" s="10"/>
      <c r="I198" s="33"/>
      <c r="J198" s="33"/>
      <c r="K198" s="33"/>
      <c r="L198" s="33"/>
      <c r="M198" s="33"/>
      <c r="N198" s="33"/>
      <c r="O198" s="33"/>
      <c r="P198" s="33"/>
      <c r="Q198" s="33"/>
      <c r="R198" s="41"/>
      <c r="S198" s="41"/>
      <c r="T198" s="41"/>
    </row>
    <row r="199" spans="2:20" ht="12.75">
      <c r="B199" s="10"/>
      <c r="C199" s="10"/>
      <c r="D199" s="10"/>
      <c r="E199" s="10"/>
      <c r="F199" s="10"/>
      <c r="G199" s="10"/>
      <c r="H199" s="10"/>
      <c r="I199" s="33"/>
      <c r="J199" s="33"/>
      <c r="K199" s="33"/>
      <c r="L199" s="33"/>
      <c r="M199" s="33"/>
      <c r="N199" s="33"/>
      <c r="O199" s="33"/>
      <c r="P199" s="33"/>
      <c r="Q199" s="33"/>
      <c r="R199" s="41"/>
      <c r="S199" s="41"/>
      <c r="T199" s="41"/>
    </row>
    <row r="200" spans="2:20" ht="12.75">
      <c r="B200" s="10"/>
      <c r="C200" s="10"/>
      <c r="D200" s="10"/>
      <c r="E200" s="10"/>
      <c r="F200" s="10"/>
      <c r="G200" s="10"/>
      <c r="H200" s="10"/>
      <c r="I200" s="33"/>
      <c r="J200" s="33"/>
      <c r="K200" s="33"/>
      <c r="L200" s="33"/>
      <c r="M200" s="33"/>
      <c r="N200" s="33"/>
      <c r="O200" s="33"/>
      <c r="P200" s="33"/>
      <c r="Q200" s="33"/>
      <c r="R200" s="41"/>
      <c r="S200" s="41"/>
      <c r="T200" s="41"/>
    </row>
    <row r="201" spans="2:20" ht="12.75">
      <c r="B201" s="58"/>
      <c r="C201" s="58"/>
      <c r="D201" s="10"/>
      <c r="E201" s="10"/>
      <c r="F201" s="10"/>
      <c r="G201" s="10"/>
      <c r="H201" s="10"/>
      <c r="I201" s="33"/>
      <c r="J201" s="33"/>
      <c r="K201" s="33"/>
      <c r="L201" s="33"/>
      <c r="M201" s="33"/>
      <c r="N201" s="33"/>
      <c r="O201" s="33"/>
      <c r="P201" s="33"/>
      <c r="Q201" s="33"/>
      <c r="R201" s="41"/>
      <c r="S201" s="41"/>
      <c r="T201" s="41"/>
    </row>
    <row r="202" spans="2:20" ht="12.75">
      <c r="B202" s="10"/>
      <c r="C202" s="10"/>
      <c r="D202" s="13"/>
      <c r="E202" s="10"/>
      <c r="F202" s="10"/>
      <c r="G202" s="10"/>
      <c r="H202" s="10"/>
      <c r="I202" s="33"/>
      <c r="J202" s="33"/>
      <c r="K202" s="33"/>
      <c r="L202" s="33"/>
      <c r="M202" s="33"/>
      <c r="N202" s="33"/>
      <c r="O202" s="33"/>
      <c r="P202" s="33"/>
      <c r="Q202" s="33"/>
      <c r="R202" s="41"/>
      <c r="S202" s="41"/>
      <c r="T202" s="41"/>
    </row>
    <row r="203" spans="2:20" ht="12.75">
      <c r="B203" s="10"/>
      <c r="C203" s="10"/>
      <c r="D203" s="13"/>
      <c r="E203" s="10"/>
      <c r="F203" s="10"/>
      <c r="G203" s="10"/>
      <c r="H203" s="10"/>
      <c r="I203" s="33"/>
      <c r="J203" s="33"/>
      <c r="K203" s="33"/>
      <c r="L203" s="33"/>
      <c r="M203" s="33"/>
      <c r="N203" s="33"/>
      <c r="O203" s="33"/>
      <c r="P203" s="33"/>
      <c r="Q203" s="33"/>
      <c r="R203" s="41"/>
      <c r="S203" s="41"/>
      <c r="T203" s="41"/>
    </row>
    <row r="204" spans="2:20" ht="12.75">
      <c r="B204" s="10"/>
      <c r="C204" s="10"/>
      <c r="D204" s="13"/>
      <c r="E204" s="10"/>
      <c r="F204" s="10"/>
      <c r="G204" s="10"/>
      <c r="H204" s="10"/>
      <c r="I204" s="33"/>
      <c r="J204" s="33"/>
      <c r="K204" s="33"/>
      <c r="L204" s="33"/>
      <c r="M204" s="33"/>
      <c r="N204" s="33"/>
      <c r="O204" s="33"/>
      <c r="P204" s="33"/>
      <c r="Q204" s="33"/>
      <c r="R204" s="41"/>
      <c r="S204" s="41"/>
      <c r="T204" s="41"/>
    </row>
    <row r="205" spans="2:20" ht="12.75">
      <c r="B205" s="13"/>
      <c r="C205" s="13"/>
      <c r="D205" s="10"/>
      <c r="E205" s="10"/>
      <c r="F205" s="9"/>
      <c r="G205" s="9"/>
      <c r="H205" s="9"/>
      <c r="I205" s="24"/>
      <c r="J205" s="24"/>
      <c r="K205" s="24"/>
      <c r="L205" s="24"/>
      <c r="M205" s="24"/>
      <c r="N205" s="24"/>
      <c r="O205" s="24"/>
      <c r="P205" s="24"/>
      <c r="Q205" s="24"/>
      <c r="R205" s="47"/>
      <c r="S205" s="47"/>
      <c r="T205" s="41"/>
    </row>
    <row r="206" spans="2:20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41"/>
    </row>
    <row r="207" spans="2:20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41"/>
    </row>
    <row r="208" spans="2:20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41"/>
    </row>
    <row r="209" spans="2:20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41"/>
    </row>
    <row r="210" spans="2:20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41"/>
    </row>
    <row r="211" spans="2:20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41"/>
    </row>
    <row r="212" spans="2:20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41"/>
    </row>
    <row r="213" spans="2:20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41"/>
    </row>
    <row r="214" spans="2:20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41"/>
    </row>
    <row r="215" spans="2:20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41"/>
    </row>
    <row r="216" spans="2:20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41"/>
    </row>
    <row r="217" spans="2:20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41"/>
    </row>
    <row r="218" spans="2:20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47"/>
    </row>
    <row r="219" spans="2:20" ht="12.75">
      <c r="B219" s="13"/>
      <c r="C219" s="13"/>
      <c r="D219" s="13"/>
      <c r="E219" s="13"/>
      <c r="F219" s="13"/>
      <c r="G219" s="13"/>
      <c r="H219" s="1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2:20" ht="12.75">
      <c r="B220" s="10"/>
      <c r="C220" s="10"/>
      <c r="D220" s="13"/>
      <c r="E220" s="13"/>
      <c r="F220" s="13"/>
      <c r="G220" s="13"/>
      <c r="H220" s="1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2:20" ht="12.75">
      <c r="B221" s="15"/>
      <c r="C221" s="15"/>
      <c r="D221" s="13"/>
      <c r="E221" s="13"/>
      <c r="F221" s="13"/>
      <c r="G221" s="13"/>
      <c r="H221" s="13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2:20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2:20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2:20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2:20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2:20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2:20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2:20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2:20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2:20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2:20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2:20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2:20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2:20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2:20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2:20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2:20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2:20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2:20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2:20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2:20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2:20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2:20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2:20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2:20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2:20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2:20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  <c r="S248" s="10"/>
      <c r="T248" s="10"/>
    </row>
    <row r="249" spans="2:20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2:20" ht="12.75">
      <c r="B250" s="10"/>
      <c r="C250" s="10"/>
      <c r="D250" s="10"/>
      <c r="E250" s="10"/>
      <c r="F250" s="10"/>
      <c r="G250" s="10"/>
      <c r="H250" s="10"/>
      <c r="I250" s="18"/>
      <c r="J250" s="18"/>
      <c r="K250" s="18"/>
      <c r="L250" s="18"/>
      <c r="M250" s="18"/>
      <c r="N250" s="18"/>
      <c r="O250" s="18"/>
      <c r="P250" s="18"/>
      <c r="Q250" s="18"/>
      <c r="R250" s="41"/>
      <c r="S250" s="41"/>
      <c r="T250" s="41"/>
    </row>
    <row r="251" spans="2:20" ht="12.75">
      <c r="B251" s="10"/>
      <c r="C251" s="10"/>
      <c r="D251" s="10"/>
      <c r="E251" s="10"/>
      <c r="F251" s="10"/>
      <c r="G251" s="10"/>
      <c r="H251" s="10"/>
      <c r="I251" s="18"/>
      <c r="J251" s="18"/>
      <c r="K251" s="18"/>
      <c r="L251" s="18"/>
      <c r="M251" s="18"/>
      <c r="N251" s="18"/>
      <c r="O251" s="18"/>
      <c r="P251" s="18"/>
      <c r="Q251" s="18"/>
      <c r="R251" s="41"/>
      <c r="S251" s="41"/>
      <c r="T251" s="41"/>
    </row>
    <row r="252" spans="2:20" ht="12.75">
      <c r="B252" s="10"/>
      <c r="C252" s="10"/>
      <c r="D252" s="10"/>
      <c r="E252" s="10"/>
      <c r="F252" s="10"/>
      <c r="G252" s="10"/>
      <c r="H252" s="10"/>
      <c r="I252" s="18"/>
      <c r="J252" s="18"/>
      <c r="K252" s="18"/>
      <c r="L252" s="18"/>
      <c r="M252" s="18"/>
      <c r="N252" s="18"/>
      <c r="O252" s="18"/>
      <c r="P252" s="18"/>
      <c r="Q252" s="18"/>
      <c r="R252" s="41"/>
      <c r="S252" s="41"/>
      <c r="T252" s="41"/>
    </row>
    <row r="253" spans="2:20" ht="12.75">
      <c r="B253" s="10"/>
      <c r="C253" s="10"/>
      <c r="D253" s="10"/>
      <c r="E253" s="10"/>
      <c r="F253" s="9"/>
      <c r="G253" s="9"/>
      <c r="H253" s="9"/>
      <c r="I253" s="18"/>
      <c r="J253" s="18"/>
      <c r="K253" s="18"/>
      <c r="L253" s="18"/>
      <c r="M253" s="18"/>
      <c r="N253" s="18"/>
      <c r="O253" s="18"/>
      <c r="P253" s="18"/>
      <c r="Q253" s="18"/>
      <c r="R253" s="33"/>
      <c r="S253" s="18"/>
      <c r="T253" s="33"/>
    </row>
    <row r="254" spans="2:20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2:20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2:20" ht="12.7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2:20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2:20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0"/>
      <c r="S259" s="10"/>
      <c r="T259" s="10"/>
    </row>
    <row r="260" spans="2:20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2:20" ht="12.75">
      <c r="B261" s="10"/>
      <c r="C261" s="10"/>
      <c r="D261" s="10"/>
      <c r="E261" s="10"/>
      <c r="F261" s="10"/>
      <c r="G261" s="10"/>
      <c r="H261" s="10"/>
      <c r="I261" s="18"/>
      <c r="J261" s="18"/>
      <c r="K261" s="18"/>
      <c r="L261" s="18"/>
      <c r="M261" s="18"/>
      <c r="N261" s="18"/>
      <c r="O261" s="18"/>
      <c r="P261" s="18"/>
      <c r="Q261" s="18"/>
      <c r="R261" s="41"/>
      <c r="S261" s="41"/>
      <c r="T261" s="41"/>
    </row>
    <row r="262" spans="2:20" ht="12.75">
      <c r="B262" s="10"/>
      <c r="C262" s="10"/>
      <c r="D262" s="10"/>
      <c r="E262" s="10"/>
      <c r="F262" s="10"/>
      <c r="G262" s="10"/>
      <c r="H262" s="10"/>
      <c r="I262" s="18"/>
      <c r="J262" s="18"/>
      <c r="K262" s="18"/>
      <c r="L262" s="18"/>
      <c r="M262" s="18"/>
      <c r="N262" s="18"/>
      <c r="O262" s="18"/>
      <c r="P262" s="18"/>
      <c r="Q262" s="18"/>
      <c r="R262" s="41"/>
      <c r="S262" s="41"/>
      <c r="T262" s="41"/>
    </row>
    <row r="263" spans="2:20" ht="12.75">
      <c r="B263" s="10"/>
      <c r="C263" s="10"/>
      <c r="D263" s="10"/>
      <c r="E263" s="10"/>
      <c r="F263" s="10"/>
      <c r="G263" s="10"/>
      <c r="H263" s="10"/>
      <c r="I263" s="33"/>
      <c r="J263" s="33"/>
      <c r="K263" s="33"/>
      <c r="L263" s="33"/>
      <c r="M263" s="33"/>
      <c r="N263" s="18"/>
      <c r="O263" s="18"/>
      <c r="P263" s="18"/>
      <c r="Q263" s="18"/>
      <c r="R263" s="41"/>
      <c r="S263" s="41"/>
      <c r="T263" s="41"/>
    </row>
    <row r="264" spans="2:20" ht="12.75">
      <c r="B264" s="61"/>
      <c r="C264" s="61"/>
      <c r="D264" s="10"/>
      <c r="E264" s="10"/>
      <c r="F264" s="9"/>
      <c r="G264" s="9"/>
      <c r="H264" s="9"/>
      <c r="I264" s="18"/>
      <c r="J264" s="18"/>
      <c r="K264" s="18"/>
      <c r="L264" s="18"/>
      <c r="M264" s="18"/>
      <c r="N264" s="18"/>
      <c r="O264" s="18"/>
      <c r="P264" s="18"/>
      <c r="Q264" s="18"/>
      <c r="R264" s="33"/>
      <c r="S264" s="18"/>
      <c r="T264" s="33"/>
    </row>
    <row r="265" spans="2:20" ht="12.75">
      <c r="B265" s="10"/>
      <c r="C265" s="10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0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0" ht="12.75">
      <c r="B267" s="10"/>
      <c r="C267" s="10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0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2:20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2:20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2:20" ht="12.7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2:20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2:20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0"/>
      <c r="S273" s="10"/>
      <c r="T273" s="10"/>
    </row>
    <row r="274" spans="2:20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2:20" ht="12.75">
      <c r="B275" s="10"/>
      <c r="C275" s="10"/>
      <c r="D275" s="10"/>
      <c r="E275" s="10"/>
      <c r="F275" s="10"/>
      <c r="G275" s="10"/>
      <c r="H275" s="10"/>
      <c r="I275" s="41"/>
      <c r="J275" s="41"/>
      <c r="K275" s="41"/>
      <c r="L275" s="41"/>
      <c r="M275" s="41"/>
      <c r="N275" s="41"/>
      <c r="O275" s="18"/>
      <c r="P275" s="18"/>
      <c r="Q275" s="18"/>
      <c r="R275" s="41"/>
      <c r="S275" s="41"/>
      <c r="T275" s="41"/>
    </row>
    <row r="276" spans="2:20" ht="12.75">
      <c r="B276" s="10"/>
      <c r="C276" s="10"/>
      <c r="D276" s="10"/>
      <c r="E276" s="10"/>
      <c r="F276" s="10"/>
      <c r="G276" s="10"/>
      <c r="H276" s="10"/>
      <c r="I276" s="18"/>
      <c r="J276" s="18"/>
      <c r="K276" s="18"/>
      <c r="L276" s="18"/>
      <c r="M276" s="18"/>
      <c r="N276" s="18"/>
      <c r="O276" s="18"/>
      <c r="P276" s="18"/>
      <c r="Q276" s="18"/>
      <c r="R276" s="41"/>
      <c r="S276" s="41"/>
      <c r="T276" s="41"/>
    </row>
    <row r="277" spans="2:20" ht="12.75">
      <c r="B277" s="10"/>
      <c r="C277" s="10"/>
      <c r="D277" s="13"/>
      <c r="E277" s="13"/>
      <c r="F277" s="13"/>
      <c r="G277" s="13"/>
      <c r="H277" s="13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2:20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2:20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2:20" ht="12.7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2:20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2:20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  <c r="S282" s="10"/>
      <c r="T282" s="10"/>
    </row>
    <row r="283" spans="2:20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2:20" ht="12.75">
      <c r="B284" s="10"/>
      <c r="C284" s="10"/>
      <c r="D284" s="10"/>
      <c r="E284" s="10"/>
      <c r="F284" s="10"/>
      <c r="G284" s="10"/>
      <c r="H284" s="10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</row>
    <row r="285" spans="2:20" ht="12.75">
      <c r="B285" s="10"/>
      <c r="C285" s="10"/>
      <c r="D285" s="10"/>
      <c r="E285" s="10"/>
      <c r="F285" s="10"/>
      <c r="G285" s="10"/>
      <c r="H285" s="10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</row>
    <row r="286" spans="2:20" ht="12.75">
      <c r="B286" s="10"/>
      <c r="C286" s="10"/>
      <c r="D286" s="10"/>
      <c r="E286" s="10"/>
      <c r="F286" s="10"/>
      <c r="G286" s="10"/>
      <c r="H286" s="10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</row>
    <row r="287" spans="2:20" ht="12.75">
      <c r="B287" s="10"/>
      <c r="C287" s="10"/>
      <c r="D287" s="10"/>
      <c r="E287" s="10"/>
      <c r="F287" s="304"/>
      <c r="G287" s="304"/>
      <c r="H287" s="304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</row>
    <row r="288" spans="2:20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2:20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2:20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2:20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2:20" ht="12.7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2:20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0"/>
      <c r="S294" s="10"/>
      <c r="T294" s="10"/>
    </row>
    <row r="295" spans="2:20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2:20" ht="12.75">
      <c r="B296" s="10"/>
      <c r="C296" s="10"/>
      <c r="D296" s="10"/>
      <c r="E296" s="10"/>
      <c r="F296" s="10"/>
      <c r="G296" s="10"/>
      <c r="H296" s="10"/>
      <c r="I296" s="18"/>
      <c r="J296" s="18"/>
      <c r="K296" s="18"/>
      <c r="L296" s="18"/>
      <c r="M296" s="18"/>
      <c r="N296" s="18"/>
      <c r="O296" s="18"/>
      <c r="P296" s="18"/>
      <c r="Q296" s="18"/>
      <c r="R296" s="41"/>
      <c r="S296" s="41"/>
      <c r="T296" s="41"/>
    </row>
    <row r="297" spans="2:20" ht="12.75">
      <c r="B297" s="10"/>
      <c r="C297" s="10"/>
      <c r="D297" s="10"/>
      <c r="E297" s="10"/>
      <c r="F297" s="10"/>
      <c r="G297" s="10"/>
      <c r="H297" s="10"/>
      <c r="I297" s="18"/>
      <c r="J297" s="18"/>
      <c r="K297" s="18"/>
      <c r="L297" s="18"/>
      <c r="M297" s="18"/>
      <c r="N297" s="18"/>
      <c r="O297" s="18"/>
      <c r="P297" s="13"/>
      <c r="Q297" s="18"/>
      <c r="R297" s="41"/>
      <c r="S297" s="41"/>
      <c r="T297" s="41"/>
    </row>
    <row r="298" spans="2:20" ht="12.75">
      <c r="B298" s="10"/>
      <c r="C298" s="10"/>
      <c r="D298" s="10"/>
      <c r="E298" s="10"/>
      <c r="F298" s="10"/>
      <c r="G298" s="10"/>
      <c r="H298" s="10"/>
      <c r="I298" s="18"/>
      <c r="J298" s="18"/>
      <c r="K298" s="18"/>
      <c r="L298" s="18"/>
      <c r="M298" s="18"/>
      <c r="N298" s="18"/>
      <c r="O298" s="18"/>
      <c r="P298" s="13"/>
      <c r="Q298" s="18"/>
      <c r="R298" s="41"/>
      <c r="S298" s="41"/>
      <c r="T298" s="41"/>
    </row>
    <row r="299" spans="2:20" ht="12.75">
      <c r="B299" s="10"/>
      <c r="C299" s="10"/>
      <c r="D299" s="10"/>
      <c r="E299" s="10"/>
      <c r="F299" s="10"/>
      <c r="G299" s="10"/>
      <c r="H299" s="10"/>
      <c r="I299" s="18"/>
      <c r="J299" s="18"/>
      <c r="K299" s="18"/>
      <c r="L299" s="18"/>
      <c r="M299" s="18"/>
      <c r="N299" s="18"/>
      <c r="O299" s="18"/>
      <c r="P299" s="18"/>
      <c r="Q299" s="18"/>
      <c r="R299" s="41"/>
      <c r="S299" s="41"/>
      <c r="T299" s="41"/>
    </row>
    <row r="300" spans="2:20" ht="12.75">
      <c r="B300" s="10"/>
      <c r="C300" s="10"/>
      <c r="D300" s="10"/>
      <c r="E300" s="10"/>
      <c r="F300" s="10"/>
      <c r="G300" s="10"/>
      <c r="H300" s="10"/>
      <c r="I300" s="18"/>
      <c r="J300" s="18"/>
      <c r="K300" s="18"/>
      <c r="L300" s="18"/>
      <c r="M300" s="18"/>
      <c r="N300" s="18"/>
      <c r="O300" s="18"/>
      <c r="P300" s="18"/>
      <c r="Q300" s="18"/>
      <c r="R300" s="41"/>
      <c r="S300" s="41"/>
      <c r="T300" s="41"/>
    </row>
    <row r="301" spans="2:20" ht="12.75">
      <c r="B301" s="10"/>
      <c r="C301" s="10"/>
      <c r="D301" s="10"/>
      <c r="E301" s="10"/>
      <c r="F301" s="9"/>
      <c r="G301" s="9"/>
      <c r="H301" s="9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2:20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2:20" ht="12.75">
      <c r="B303" s="15"/>
      <c r="C303" s="15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2:20" ht="12.75">
      <c r="B304" s="10"/>
      <c r="C304" s="10"/>
      <c r="D304" s="10"/>
      <c r="E304" s="10"/>
      <c r="F304" s="10"/>
      <c r="G304" s="10"/>
      <c r="H304" s="10"/>
      <c r="I304" s="10"/>
      <c r="J304" s="24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2:20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2:20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2:20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0"/>
      <c r="S307" s="10"/>
      <c r="T307" s="10"/>
    </row>
    <row r="308" spans="2:20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2:20" ht="12.75">
      <c r="B309" s="61"/>
      <c r="C309" s="61"/>
      <c r="D309" s="30"/>
      <c r="E309" s="30"/>
      <c r="F309" s="30"/>
      <c r="G309" s="30"/>
      <c r="H309" s="30"/>
      <c r="I309" s="41"/>
      <c r="J309" s="41"/>
      <c r="K309" s="41"/>
      <c r="L309" s="41"/>
      <c r="M309" s="41"/>
      <c r="N309" s="18"/>
      <c r="O309" s="18"/>
      <c r="P309" s="18"/>
      <c r="Q309" s="18"/>
      <c r="R309" s="41"/>
      <c r="S309" s="41"/>
      <c r="T309" s="41"/>
    </row>
    <row r="310" spans="2:20" ht="12.75">
      <c r="B310" s="61"/>
      <c r="C310" s="61"/>
      <c r="D310" s="30"/>
      <c r="E310" s="30"/>
      <c r="F310" s="30"/>
      <c r="G310" s="30"/>
      <c r="H310" s="30"/>
      <c r="I310" s="41"/>
      <c r="J310" s="41"/>
      <c r="K310" s="41"/>
      <c r="L310" s="41"/>
      <c r="M310" s="41"/>
      <c r="N310" s="18"/>
      <c r="O310" s="18"/>
      <c r="P310" s="18"/>
      <c r="Q310" s="18"/>
      <c r="R310" s="41"/>
      <c r="S310" s="41"/>
      <c r="T310" s="41"/>
    </row>
    <row r="311" spans="2:20" ht="12.75">
      <c r="B311" s="10"/>
      <c r="C311" s="10"/>
      <c r="D311" s="10"/>
      <c r="E311" s="10"/>
      <c r="F311" s="10"/>
      <c r="G311" s="10"/>
      <c r="H311" s="10"/>
      <c r="I311" s="18"/>
      <c r="J311" s="18"/>
      <c r="K311" s="18"/>
      <c r="L311" s="18"/>
      <c r="M311" s="18"/>
      <c r="N311" s="18"/>
      <c r="O311" s="18"/>
      <c r="P311" s="18"/>
      <c r="Q311" s="18"/>
      <c r="R311" s="41"/>
      <c r="S311" s="41"/>
      <c r="T311" s="41"/>
    </row>
    <row r="312" spans="2:20" ht="12.75">
      <c r="B312" s="61"/>
      <c r="C312" s="61"/>
      <c r="D312" s="30"/>
      <c r="E312" s="30"/>
      <c r="F312" s="30"/>
      <c r="G312" s="30"/>
      <c r="H312" s="30"/>
      <c r="I312" s="41"/>
      <c r="J312" s="41"/>
      <c r="K312" s="41"/>
      <c r="L312" s="41"/>
      <c r="M312" s="41"/>
      <c r="N312" s="18"/>
      <c r="O312" s="18"/>
      <c r="P312" s="18"/>
      <c r="Q312" s="18"/>
      <c r="R312" s="41"/>
      <c r="S312" s="41"/>
      <c r="T312" s="41"/>
    </row>
    <row r="313" spans="2:20" ht="12.75">
      <c r="B313" s="61"/>
      <c r="C313" s="61"/>
      <c r="D313" s="30"/>
      <c r="E313" s="30"/>
      <c r="F313" s="30"/>
      <c r="G313" s="30"/>
      <c r="H313" s="30"/>
      <c r="I313" s="18"/>
      <c r="J313" s="18"/>
      <c r="K313" s="18"/>
      <c r="L313" s="18"/>
      <c r="M313" s="18"/>
      <c r="N313" s="18"/>
      <c r="O313" s="18"/>
      <c r="P313" s="18"/>
      <c r="Q313" s="18"/>
      <c r="R313" s="41"/>
      <c r="S313" s="41"/>
      <c r="T313" s="41"/>
    </row>
    <row r="314" spans="2:20" ht="12.75">
      <c r="B314" s="61"/>
      <c r="C314" s="61"/>
      <c r="D314" s="30"/>
      <c r="E314" s="30"/>
      <c r="F314" s="30"/>
      <c r="G314" s="30"/>
      <c r="H314" s="30"/>
      <c r="I314" s="18"/>
      <c r="J314" s="18"/>
      <c r="K314" s="18"/>
      <c r="L314" s="18"/>
      <c r="M314" s="18"/>
      <c r="N314" s="18"/>
      <c r="O314" s="18"/>
      <c r="P314" s="18"/>
      <c r="Q314" s="18"/>
      <c r="R314" s="41"/>
      <c r="S314" s="41"/>
      <c r="T314" s="41"/>
    </row>
    <row r="315" spans="2:20" ht="12.75">
      <c r="B315" s="61"/>
      <c r="C315" s="61"/>
      <c r="D315" s="30"/>
      <c r="E315" s="30"/>
      <c r="F315" s="64"/>
      <c r="G315" s="64"/>
      <c r="H315" s="64"/>
      <c r="I315" s="41"/>
      <c r="J315" s="41"/>
      <c r="K315" s="41"/>
      <c r="L315" s="41"/>
      <c r="M315" s="41"/>
      <c r="N315" s="18"/>
      <c r="O315" s="18"/>
      <c r="P315" s="18"/>
      <c r="Q315" s="18"/>
      <c r="R315" s="41"/>
      <c r="S315" s="41"/>
      <c r="T315" s="41"/>
    </row>
    <row r="316" spans="2:20" ht="12.75">
      <c r="B316" s="61"/>
      <c r="C316" s="61"/>
      <c r="D316" s="30"/>
      <c r="E316" s="30"/>
      <c r="F316" s="50"/>
      <c r="G316" s="50"/>
      <c r="H316" s="50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2:20" ht="12.75">
      <c r="B317" s="10"/>
      <c r="C317" s="10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2:20" ht="12.75">
      <c r="B318" s="10"/>
      <c r="C318" s="10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2:20" ht="12.75">
      <c r="B319" s="10"/>
      <c r="C319" s="10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2:20" ht="12.75">
      <c r="B320" s="10"/>
      <c r="C320" s="10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2:20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2:20" ht="12.75">
      <c r="B322" s="10"/>
      <c r="C322" s="10"/>
      <c r="D322" s="13"/>
      <c r="E322" s="13"/>
      <c r="F322" s="13"/>
      <c r="G322" s="13"/>
      <c r="H322" s="13"/>
      <c r="I322" s="13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2:20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0"/>
      <c r="S323" s="10"/>
      <c r="T323" s="10"/>
    </row>
    <row r="324" spans="2:20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2:20" ht="12.75">
      <c r="B325" s="10"/>
      <c r="C325" s="10"/>
      <c r="D325" s="10"/>
      <c r="E325" s="10"/>
      <c r="F325" s="10"/>
      <c r="G325" s="10"/>
      <c r="H325" s="10"/>
      <c r="I325" s="18"/>
      <c r="J325" s="18"/>
      <c r="K325" s="18"/>
      <c r="L325" s="18"/>
      <c r="M325" s="18"/>
      <c r="N325" s="18"/>
      <c r="O325" s="18"/>
      <c r="P325" s="18"/>
      <c r="Q325" s="18"/>
      <c r="R325" s="41"/>
      <c r="S325" s="41"/>
      <c r="T325" s="41"/>
    </row>
    <row r="326" spans="2:20" ht="12.75">
      <c r="B326" s="61"/>
      <c r="C326" s="61"/>
      <c r="D326" s="30"/>
      <c r="E326" s="30"/>
      <c r="F326" s="30"/>
      <c r="G326" s="30"/>
      <c r="H326" s="30"/>
      <c r="I326" s="41"/>
      <c r="J326" s="41"/>
      <c r="K326" s="41"/>
      <c r="L326" s="41"/>
      <c r="M326" s="41"/>
      <c r="N326" s="18"/>
      <c r="O326" s="18"/>
      <c r="P326" s="18"/>
      <c r="Q326" s="18"/>
      <c r="R326" s="41"/>
      <c r="S326" s="41"/>
      <c r="T326" s="41"/>
    </row>
    <row r="327" spans="2:20" ht="12.75">
      <c r="B327" s="10"/>
      <c r="C327" s="10"/>
      <c r="D327" s="10"/>
      <c r="E327" s="10"/>
      <c r="F327" s="9"/>
      <c r="G327" s="9"/>
      <c r="H327" s="9"/>
      <c r="I327" s="18"/>
      <c r="J327" s="18"/>
      <c r="K327" s="18"/>
      <c r="L327" s="18"/>
      <c r="M327" s="18"/>
      <c r="N327" s="18"/>
      <c r="O327" s="18"/>
      <c r="P327" s="18"/>
      <c r="Q327" s="18"/>
      <c r="R327" s="33"/>
      <c r="S327" s="18"/>
      <c r="T327" s="33"/>
    </row>
    <row r="328" spans="2:20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2:20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2:20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2:20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2:20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0"/>
      <c r="S332" s="10"/>
      <c r="T332" s="10"/>
    </row>
    <row r="333" spans="2:20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0"/>
    </row>
    <row r="334" spans="2:20" ht="12.75">
      <c r="B334" s="61"/>
      <c r="C334" s="61"/>
      <c r="D334" s="30"/>
      <c r="E334" s="30"/>
      <c r="F334" s="30"/>
      <c r="G334" s="30"/>
      <c r="H334" s="30"/>
      <c r="I334" s="41"/>
      <c r="J334" s="41"/>
      <c r="K334" s="41"/>
      <c r="L334" s="41"/>
      <c r="M334" s="41"/>
      <c r="N334" s="18"/>
      <c r="O334" s="18"/>
      <c r="P334" s="18"/>
      <c r="Q334" s="18"/>
      <c r="R334" s="41"/>
      <c r="S334" s="41"/>
      <c r="T334" s="10"/>
    </row>
    <row r="335" spans="2:20" ht="12.75">
      <c r="B335" s="61"/>
      <c r="C335" s="61"/>
      <c r="D335" s="30"/>
      <c r="E335" s="30"/>
      <c r="F335" s="30"/>
      <c r="G335" s="30"/>
      <c r="H335" s="30"/>
      <c r="I335" s="41"/>
      <c r="J335" s="41"/>
      <c r="K335" s="41"/>
      <c r="L335" s="41"/>
      <c r="M335" s="41"/>
      <c r="N335" s="18"/>
      <c r="O335" s="18"/>
      <c r="P335" s="18"/>
      <c r="Q335" s="18"/>
      <c r="R335" s="41"/>
      <c r="S335" s="41"/>
      <c r="T335" s="10"/>
    </row>
    <row r="336" spans="2:20" ht="12.75">
      <c r="B336" s="61"/>
      <c r="C336" s="61"/>
      <c r="D336" s="30"/>
      <c r="E336" s="30"/>
      <c r="F336" s="64"/>
      <c r="G336" s="64"/>
      <c r="H336" s="64"/>
      <c r="I336" s="41"/>
      <c r="J336" s="41"/>
      <c r="K336" s="41"/>
      <c r="L336" s="41"/>
      <c r="M336" s="41"/>
      <c r="N336" s="18"/>
      <c r="O336" s="18"/>
      <c r="P336" s="18"/>
      <c r="Q336" s="18"/>
      <c r="R336" s="41"/>
      <c r="S336" s="41"/>
      <c r="T336" s="10"/>
    </row>
    <row r="337" spans="2:20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0"/>
    </row>
    <row r="338" spans="2:20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2:20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2:20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2:20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0"/>
      <c r="S341" s="10"/>
      <c r="T341" s="10"/>
    </row>
    <row r="342" spans="2:20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2:20" ht="12.75">
      <c r="B343" s="61"/>
      <c r="C343" s="61"/>
      <c r="D343" s="61"/>
      <c r="E343" s="10"/>
      <c r="F343" s="10"/>
      <c r="G343" s="10"/>
      <c r="H343" s="10"/>
      <c r="I343" s="18"/>
      <c r="J343" s="18"/>
      <c r="K343" s="18"/>
      <c r="L343" s="18"/>
      <c r="M343" s="18"/>
      <c r="N343" s="18"/>
      <c r="O343" s="18"/>
      <c r="P343" s="18"/>
      <c r="Q343" s="18"/>
      <c r="R343" s="41"/>
      <c r="S343" s="41"/>
      <c r="T343" s="41"/>
    </row>
    <row r="344" spans="2:20" ht="12.75">
      <c r="B344" s="61"/>
      <c r="C344" s="61"/>
      <c r="D344" s="61"/>
      <c r="E344" s="10"/>
      <c r="F344" s="10"/>
      <c r="G344" s="10"/>
      <c r="H344" s="10"/>
      <c r="I344" s="18"/>
      <c r="J344" s="18"/>
      <c r="K344" s="18"/>
      <c r="L344" s="18"/>
      <c r="M344" s="18"/>
      <c r="N344" s="18"/>
      <c r="O344" s="18"/>
      <c r="P344" s="18"/>
      <c r="Q344" s="18"/>
      <c r="R344" s="41"/>
      <c r="S344" s="41"/>
      <c r="T344" s="41"/>
    </row>
    <row r="345" spans="2:20" ht="12.75">
      <c r="B345" s="61"/>
      <c r="C345" s="61"/>
      <c r="D345" s="61"/>
      <c r="E345" s="10"/>
      <c r="F345" s="10"/>
      <c r="G345" s="10"/>
      <c r="H345" s="10"/>
      <c r="I345" s="18"/>
      <c r="J345" s="18"/>
      <c r="K345" s="18"/>
      <c r="L345" s="18"/>
      <c r="M345" s="18"/>
      <c r="N345" s="18"/>
      <c r="O345" s="18"/>
      <c r="P345" s="18"/>
      <c r="Q345" s="18"/>
      <c r="R345" s="41"/>
      <c r="S345" s="41"/>
      <c r="T345" s="41"/>
    </row>
    <row r="346" spans="2:20" ht="12.75">
      <c r="B346" s="10"/>
      <c r="C346" s="10"/>
      <c r="D346" s="10"/>
      <c r="E346" s="10"/>
      <c r="F346" s="304"/>
      <c r="G346" s="304"/>
      <c r="H346" s="304"/>
      <c r="I346" s="18"/>
      <c r="J346" s="18"/>
      <c r="K346" s="18"/>
      <c r="L346" s="18"/>
      <c r="M346" s="18"/>
      <c r="N346" s="18"/>
      <c r="O346" s="18"/>
      <c r="P346" s="18"/>
      <c r="Q346" s="18"/>
      <c r="R346" s="41"/>
      <c r="S346" s="18"/>
      <c r="T346" s="41"/>
    </row>
    <row r="347" spans="2:20" ht="12.75">
      <c r="B347" s="30"/>
      <c r="C347" s="30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2:20" ht="12.75">
      <c r="B348" s="30"/>
      <c r="C348" s="30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2:20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2:20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2:20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2:20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2:20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2:20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0"/>
      <c r="S354" s="10"/>
      <c r="T354" s="10"/>
    </row>
    <row r="355" spans="2:20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2:20" ht="12.75">
      <c r="B356" s="30"/>
      <c r="C356" s="30"/>
      <c r="D356" s="30"/>
      <c r="E356" s="30"/>
      <c r="F356" s="30"/>
      <c r="G356" s="30"/>
      <c r="H356" s="30"/>
      <c r="I356" s="18"/>
      <c r="J356" s="18"/>
      <c r="K356" s="18"/>
      <c r="L356" s="18"/>
      <c r="M356" s="18"/>
      <c r="N356" s="18"/>
      <c r="O356" s="18"/>
      <c r="P356" s="18"/>
      <c r="Q356" s="18"/>
      <c r="R356" s="41"/>
      <c r="S356" s="41"/>
      <c r="T356" s="41"/>
    </row>
    <row r="357" spans="2:20" ht="12.75">
      <c r="B357" s="30"/>
      <c r="C357" s="30"/>
      <c r="D357" s="30"/>
      <c r="E357" s="30"/>
      <c r="F357" s="50"/>
      <c r="G357" s="50"/>
      <c r="H357" s="50"/>
      <c r="I357" s="31"/>
      <c r="J357" s="31"/>
      <c r="K357" s="31"/>
      <c r="L357" s="31"/>
      <c r="M357" s="31"/>
      <c r="N357" s="31"/>
      <c r="O357" s="31"/>
      <c r="P357" s="31"/>
      <c r="Q357" s="31"/>
      <c r="R357" s="18"/>
      <c r="S357" s="18"/>
      <c r="T357" s="18"/>
    </row>
    <row r="358" spans="2:20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2:20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2:20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2:20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0"/>
      <c r="M361" s="10"/>
      <c r="N361" s="10"/>
      <c r="O361" s="10"/>
      <c r="P361" s="10"/>
      <c r="Q361" s="10"/>
      <c r="R361" s="10"/>
      <c r="S361" s="10"/>
      <c r="T361" s="13"/>
    </row>
    <row r="362" spans="2:20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3"/>
    </row>
    <row r="363" spans="2:20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0"/>
      <c r="S363" s="10"/>
      <c r="T363" s="13"/>
    </row>
    <row r="364" spans="2:20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3"/>
    </row>
    <row r="365" spans="2:20" ht="12.75">
      <c r="B365" s="10"/>
      <c r="C365" s="10"/>
      <c r="D365" s="10"/>
      <c r="E365" s="10"/>
      <c r="F365" s="10"/>
      <c r="G365" s="10"/>
      <c r="H365" s="10"/>
      <c r="I365" s="18"/>
      <c r="J365" s="18"/>
      <c r="K365" s="18"/>
      <c r="L365" s="18"/>
      <c r="M365" s="18"/>
      <c r="N365" s="18"/>
      <c r="O365" s="18"/>
      <c r="P365" s="18"/>
      <c r="Q365" s="18"/>
      <c r="R365" s="41"/>
      <c r="S365" s="41"/>
      <c r="T365" s="10"/>
    </row>
    <row r="366" spans="2:20" ht="12.75">
      <c r="B366" s="10"/>
      <c r="C366" s="10"/>
      <c r="D366" s="10"/>
      <c r="E366" s="10"/>
      <c r="F366" s="10"/>
      <c r="G366" s="10"/>
      <c r="H366" s="10"/>
      <c r="I366" s="18"/>
      <c r="J366" s="18"/>
      <c r="K366" s="18"/>
      <c r="L366" s="18"/>
      <c r="M366" s="18"/>
      <c r="N366" s="18"/>
      <c r="O366" s="18"/>
      <c r="P366" s="18"/>
      <c r="Q366" s="18"/>
      <c r="R366" s="41"/>
      <c r="S366" s="41"/>
      <c r="T366" s="10"/>
    </row>
    <row r="367" spans="2:20" ht="12.75">
      <c r="B367" s="10"/>
      <c r="C367" s="10"/>
      <c r="D367" s="10"/>
      <c r="E367" s="10"/>
      <c r="F367" s="10"/>
      <c r="G367" s="10"/>
      <c r="H367" s="10"/>
      <c r="I367" s="18"/>
      <c r="J367" s="18"/>
      <c r="K367" s="18"/>
      <c r="L367" s="18"/>
      <c r="M367" s="18"/>
      <c r="N367" s="18"/>
      <c r="O367" s="18"/>
      <c r="P367" s="18"/>
      <c r="Q367" s="18"/>
      <c r="R367" s="41"/>
      <c r="S367" s="41"/>
      <c r="T367" s="10"/>
    </row>
    <row r="368" spans="2:20" ht="12.75">
      <c r="B368" s="10"/>
      <c r="C368" s="10"/>
      <c r="D368" s="10"/>
      <c r="E368" s="10"/>
      <c r="F368" s="10"/>
      <c r="G368" s="10"/>
      <c r="H368" s="10"/>
      <c r="I368" s="18"/>
      <c r="J368" s="18"/>
      <c r="K368" s="18"/>
      <c r="L368" s="18"/>
      <c r="M368" s="18"/>
      <c r="N368" s="18"/>
      <c r="O368" s="18"/>
      <c r="P368" s="18"/>
      <c r="Q368" s="18"/>
      <c r="R368" s="41"/>
      <c r="S368" s="41"/>
      <c r="T368" s="10"/>
    </row>
    <row r="369" spans="2:20" ht="12.75">
      <c r="B369" s="10"/>
      <c r="C369" s="10"/>
      <c r="D369" s="10"/>
      <c r="E369" s="10"/>
      <c r="F369" s="10"/>
      <c r="G369" s="10"/>
      <c r="H369" s="10"/>
      <c r="I369" s="18"/>
      <c r="J369" s="18"/>
      <c r="K369" s="18"/>
      <c r="L369" s="18"/>
      <c r="M369" s="18"/>
      <c r="N369" s="18"/>
      <c r="O369" s="18"/>
      <c r="P369" s="18"/>
      <c r="Q369" s="18"/>
      <c r="R369" s="41"/>
      <c r="S369" s="41"/>
      <c r="T369" s="10"/>
    </row>
    <row r="370" spans="2:20" ht="12.75">
      <c r="B370" s="10"/>
      <c r="C370" s="10"/>
      <c r="D370" s="10"/>
      <c r="E370" s="10"/>
      <c r="F370" s="10"/>
      <c r="G370" s="10"/>
      <c r="H370" s="10"/>
      <c r="I370" s="41"/>
      <c r="J370" s="41"/>
      <c r="K370" s="41"/>
      <c r="L370" s="41"/>
      <c r="M370" s="41"/>
      <c r="N370" s="41"/>
      <c r="O370" s="18"/>
      <c r="P370" s="18"/>
      <c r="Q370" s="18"/>
      <c r="R370" s="41"/>
      <c r="S370" s="41"/>
      <c r="T370" s="9"/>
    </row>
    <row r="371" spans="2:20" ht="12.75">
      <c r="B371" s="10"/>
      <c r="C371" s="10"/>
      <c r="D371" s="10"/>
      <c r="E371" s="10"/>
      <c r="F371" s="10"/>
      <c r="G371" s="10"/>
      <c r="H371" s="10"/>
      <c r="I371" s="18"/>
      <c r="J371" s="18"/>
      <c r="K371" s="18"/>
      <c r="L371" s="18"/>
      <c r="M371" s="18"/>
      <c r="N371" s="18"/>
      <c r="O371" s="18"/>
      <c r="P371" s="18"/>
      <c r="Q371" s="18"/>
      <c r="R371" s="41"/>
      <c r="S371" s="41"/>
      <c r="T371" s="41"/>
    </row>
    <row r="372" spans="2:20" ht="12.75">
      <c r="B372" s="10"/>
      <c r="C372" s="10"/>
      <c r="D372" s="10"/>
      <c r="E372" s="10"/>
      <c r="F372" s="10"/>
      <c r="G372" s="10"/>
      <c r="H372" s="10"/>
      <c r="I372" s="46"/>
      <c r="J372" s="46"/>
      <c r="K372" s="46"/>
      <c r="L372" s="46"/>
      <c r="M372" s="46"/>
      <c r="N372" s="46"/>
      <c r="O372" s="18"/>
      <c r="P372" s="18"/>
      <c r="Q372" s="18"/>
      <c r="R372" s="41"/>
      <c r="S372" s="41"/>
      <c r="T372" s="41"/>
    </row>
    <row r="373" spans="2:20" ht="12.75">
      <c r="B373" s="10"/>
      <c r="C373" s="10"/>
      <c r="D373" s="10"/>
      <c r="E373" s="10"/>
      <c r="F373" s="10"/>
      <c r="G373" s="10"/>
      <c r="H373" s="10"/>
      <c r="I373" s="18"/>
      <c r="J373" s="18"/>
      <c r="K373" s="18"/>
      <c r="L373" s="18"/>
      <c r="M373" s="18"/>
      <c r="N373" s="18"/>
      <c r="O373" s="18"/>
      <c r="P373" s="18"/>
      <c r="Q373" s="18"/>
      <c r="R373" s="41"/>
      <c r="S373" s="41"/>
      <c r="T373" s="41"/>
    </row>
    <row r="374" spans="2:20" ht="12.75">
      <c r="B374" s="10"/>
      <c r="C374" s="10"/>
      <c r="D374" s="10"/>
      <c r="E374" s="10"/>
      <c r="F374" s="10"/>
      <c r="G374" s="10"/>
      <c r="H374" s="10"/>
      <c r="I374" s="18"/>
      <c r="J374" s="18"/>
      <c r="K374" s="18"/>
      <c r="L374" s="18"/>
      <c r="M374" s="18"/>
      <c r="N374" s="18"/>
      <c r="O374" s="18"/>
      <c r="P374" s="18"/>
      <c r="Q374" s="18"/>
      <c r="R374" s="41"/>
      <c r="S374" s="41"/>
      <c r="T374" s="41"/>
    </row>
    <row r="375" spans="2:20" ht="12.75">
      <c r="B375" s="10"/>
      <c r="C375" s="10"/>
      <c r="D375" s="10"/>
      <c r="E375" s="10"/>
      <c r="F375" s="9"/>
      <c r="G375" s="9"/>
      <c r="H375" s="9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41"/>
    </row>
    <row r="376" spans="2:20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41"/>
    </row>
    <row r="377" spans="2:20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41"/>
    </row>
    <row r="378" spans="2:20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0"/>
      <c r="M378" s="10"/>
      <c r="N378" s="10"/>
      <c r="O378" s="10"/>
      <c r="P378" s="10"/>
      <c r="Q378" s="10"/>
      <c r="R378" s="10"/>
      <c r="S378" s="10"/>
      <c r="T378" s="41"/>
    </row>
    <row r="379" spans="2:20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41"/>
    </row>
    <row r="380" spans="2:20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"/>
      <c r="S380" s="10"/>
      <c r="T380" s="41"/>
    </row>
    <row r="381" spans="2:20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8"/>
    </row>
    <row r="382" spans="2:20" ht="12.75">
      <c r="B382" s="10"/>
      <c r="C382" s="10"/>
      <c r="D382" s="9"/>
      <c r="E382" s="23"/>
      <c r="F382" s="23"/>
      <c r="G382" s="23"/>
      <c r="H382" s="23"/>
      <c r="I382" s="65"/>
      <c r="J382" s="65"/>
      <c r="K382" s="65"/>
      <c r="L382" s="65"/>
      <c r="M382" s="13"/>
      <c r="N382" s="65"/>
      <c r="O382" s="65"/>
      <c r="P382" s="65"/>
      <c r="Q382" s="65"/>
      <c r="R382" s="41"/>
      <c r="S382" s="41"/>
      <c r="T382" s="13"/>
    </row>
    <row r="383" spans="2:20" ht="12.75">
      <c r="B383" s="10"/>
      <c r="C383" s="10"/>
      <c r="D383" s="10"/>
      <c r="E383" s="10"/>
      <c r="F383" s="10"/>
      <c r="G383" s="10"/>
      <c r="H383" s="10"/>
      <c r="I383" s="18"/>
      <c r="J383" s="18"/>
      <c r="K383" s="18"/>
      <c r="L383" s="18"/>
      <c r="M383" s="13"/>
      <c r="N383" s="18"/>
      <c r="O383" s="18"/>
      <c r="P383" s="18"/>
      <c r="Q383" s="18"/>
      <c r="R383" s="41"/>
      <c r="S383" s="41"/>
      <c r="T383" s="13"/>
    </row>
    <row r="384" spans="2:20" ht="12.75">
      <c r="B384" s="10"/>
      <c r="C384" s="10"/>
      <c r="D384" s="10"/>
      <c r="E384" s="10"/>
      <c r="F384" s="10"/>
      <c r="G384" s="10"/>
      <c r="H384" s="10"/>
      <c r="I384" s="18"/>
      <c r="J384" s="18"/>
      <c r="K384" s="18"/>
      <c r="L384" s="18"/>
      <c r="M384" s="13"/>
      <c r="N384" s="18"/>
      <c r="O384" s="18"/>
      <c r="P384" s="18"/>
      <c r="Q384" s="18"/>
      <c r="R384" s="41"/>
      <c r="S384" s="41"/>
      <c r="T384" s="10"/>
    </row>
    <row r="385" spans="2:20" ht="12.75">
      <c r="B385" s="58"/>
      <c r="C385" s="58"/>
      <c r="D385" s="10"/>
      <c r="E385" s="10"/>
      <c r="F385" s="10"/>
      <c r="G385" s="10"/>
      <c r="H385" s="10"/>
      <c r="I385" s="18"/>
      <c r="J385" s="18"/>
      <c r="K385" s="18"/>
      <c r="L385" s="18"/>
      <c r="M385" s="13"/>
      <c r="N385" s="18"/>
      <c r="O385" s="18"/>
      <c r="P385" s="18"/>
      <c r="Q385" s="18"/>
      <c r="R385" s="41"/>
      <c r="S385" s="41"/>
      <c r="T385" s="10"/>
    </row>
    <row r="386" spans="2:20" ht="12.75">
      <c r="B386" s="58"/>
      <c r="C386" s="58"/>
      <c r="D386" s="10"/>
      <c r="E386" s="10"/>
      <c r="F386" s="304"/>
      <c r="G386" s="304"/>
      <c r="H386" s="304"/>
      <c r="I386" s="18"/>
      <c r="J386" s="18"/>
      <c r="K386" s="18"/>
      <c r="L386" s="18"/>
      <c r="M386" s="13"/>
      <c r="N386" s="18"/>
      <c r="O386" s="18"/>
      <c r="P386" s="18"/>
      <c r="Q386" s="18"/>
      <c r="R386" s="33"/>
      <c r="S386" s="41"/>
      <c r="T386" s="10"/>
    </row>
    <row r="387" spans="2:20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9"/>
    </row>
    <row r="388" spans="2:20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41"/>
    </row>
    <row r="389" spans="2:20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41"/>
    </row>
    <row r="390" spans="2:20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41"/>
    </row>
    <row r="391" spans="2:20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41"/>
    </row>
    <row r="392" spans="2:20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33"/>
    </row>
    <row r="393" spans="2:20" ht="12.75">
      <c r="B393" s="10"/>
      <c r="C393" s="10"/>
      <c r="D393" s="10"/>
      <c r="E393" s="10"/>
      <c r="F393" s="13"/>
      <c r="G393" s="13"/>
      <c r="H393" s="13"/>
      <c r="I393" s="18"/>
      <c r="J393" s="18"/>
      <c r="K393" s="18"/>
      <c r="L393" s="18"/>
      <c r="M393" s="18"/>
      <c r="N393" s="18"/>
      <c r="O393" s="18"/>
      <c r="P393" s="18"/>
      <c r="Q393" s="18"/>
      <c r="R393" s="33"/>
      <c r="S393" s="18"/>
      <c r="T393" s="33"/>
    </row>
    <row r="394" spans="2:20" ht="12.75">
      <c r="B394" s="13"/>
      <c r="C394" s="13"/>
      <c r="D394" s="13"/>
      <c r="E394" s="13"/>
      <c r="F394" s="13"/>
      <c r="G394" s="13"/>
      <c r="H394" s="13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</row>
    <row r="395" spans="2:20" ht="12.75">
      <c r="B395" s="10"/>
      <c r="C395" s="10"/>
      <c r="D395" s="10"/>
      <c r="E395" s="10"/>
      <c r="F395" s="9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24"/>
      <c r="S395" s="10"/>
      <c r="T395" s="24"/>
    </row>
    <row r="396" spans="2:20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2:20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2:20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2:20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0"/>
      <c r="S399" s="10"/>
      <c r="T399" s="10"/>
    </row>
    <row r="400" spans="2:20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2:20" ht="12.75">
      <c r="B401" s="61"/>
      <c r="C401" s="61"/>
      <c r="D401" s="10"/>
      <c r="E401" s="10"/>
      <c r="F401" s="10"/>
      <c r="G401" s="10"/>
      <c r="H401" s="10"/>
      <c r="I401" s="18"/>
      <c r="J401" s="18"/>
      <c r="K401" s="13"/>
      <c r="L401" s="13"/>
      <c r="M401" s="31"/>
      <c r="N401" s="31"/>
      <c r="O401" s="31"/>
      <c r="P401" s="31"/>
      <c r="Q401" s="31"/>
      <c r="R401" s="41"/>
      <c r="S401" s="31"/>
      <c r="T401" s="41"/>
    </row>
    <row r="402" spans="2:20" ht="12.75">
      <c r="B402" s="30"/>
      <c r="C402" s="30"/>
      <c r="D402" s="13"/>
      <c r="E402" s="13"/>
      <c r="F402" s="13"/>
      <c r="G402" s="13"/>
      <c r="H402" s="13"/>
      <c r="I402" s="13"/>
      <c r="J402" s="13"/>
      <c r="K402" s="13"/>
      <c r="L402" s="13"/>
      <c r="M402" s="31"/>
      <c r="N402" s="31"/>
      <c r="O402" s="31"/>
      <c r="P402" s="31"/>
      <c r="Q402" s="31"/>
      <c r="R402" s="31"/>
      <c r="S402" s="31"/>
      <c r="T402" s="31"/>
    </row>
    <row r="403" spans="2:20" ht="12.75">
      <c r="B403" s="306"/>
      <c r="C403" s="306"/>
      <c r="D403" s="306"/>
      <c r="E403" s="306"/>
      <c r="F403" s="306"/>
      <c r="G403" s="306"/>
      <c r="H403" s="306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2:20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0"/>
      <c r="Q404" s="10"/>
      <c r="R404" s="10"/>
      <c r="S404" s="10"/>
      <c r="T404" s="10"/>
    </row>
    <row r="405" spans="2:20" ht="12.75">
      <c r="B405" s="13"/>
      <c r="C405" s="13"/>
      <c r="D405" s="13"/>
      <c r="E405" s="13"/>
      <c r="F405" s="13"/>
      <c r="G405" s="13"/>
      <c r="H405" s="13"/>
      <c r="I405" s="50"/>
      <c r="J405" s="13"/>
      <c r="K405" s="13"/>
      <c r="L405" s="13"/>
      <c r="M405" s="13"/>
      <c r="N405" s="13"/>
      <c r="O405" s="13"/>
      <c r="P405" s="10"/>
      <c r="Q405" s="10"/>
      <c r="R405" s="10"/>
      <c r="S405" s="10"/>
      <c r="T405" s="10"/>
    </row>
    <row r="406" spans="2:20" ht="12.75">
      <c r="B406" s="15"/>
      <c r="C406" s="15"/>
      <c r="D406" s="13"/>
      <c r="E406" s="13"/>
      <c r="F406" s="13"/>
      <c r="G406" s="13"/>
      <c r="H406" s="31"/>
      <c r="I406" s="54"/>
      <c r="J406" s="31"/>
      <c r="K406" s="13"/>
      <c r="L406" s="13"/>
      <c r="M406" s="13"/>
      <c r="N406" s="13"/>
      <c r="O406" s="13"/>
      <c r="P406" s="10"/>
      <c r="Q406" s="10"/>
      <c r="R406" s="10"/>
      <c r="S406" s="10"/>
      <c r="T406" s="10"/>
    </row>
    <row r="407" spans="2:20" ht="12.75">
      <c r="B407" s="15"/>
      <c r="C407" s="15"/>
      <c r="D407" s="10"/>
      <c r="E407" s="10"/>
      <c r="F407" s="10"/>
      <c r="G407" s="10"/>
      <c r="H407" s="31"/>
      <c r="I407" s="54"/>
      <c r="J407" s="31"/>
      <c r="K407" s="10"/>
      <c r="L407" s="13"/>
      <c r="M407" s="13"/>
      <c r="N407" s="13"/>
      <c r="O407" s="13"/>
      <c r="P407" s="10"/>
      <c r="Q407" s="10"/>
      <c r="R407" s="10"/>
      <c r="S407" s="10"/>
      <c r="T407" s="10"/>
    </row>
    <row r="408" spans="2:20" ht="12.75">
      <c r="B408" s="40"/>
      <c r="C408" s="40"/>
      <c r="D408" s="13"/>
      <c r="E408" s="13"/>
      <c r="F408" s="13"/>
      <c r="G408" s="13"/>
      <c r="H408" s="31"/>
      <c r="I408" s="54"/>
      <c r="J408" s="31"/>
      <c r="K408" s="9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2:20" ht="12.75">
      <c r="B409" s="40"/>
      <c r="C409" s="40"/>
      <c r="D409" s="13"/>
      <c r="E409" s="13"/>
      <c r="F409" s="13"/>
      <c r="G409" s="13"/>
      <c r="H409" s="31"/>
      <c r="I409" s="54"/>
      <c r="J409" s="31"/>
      <c r="K409" s="13"/>
      <c r="L409" s="10"/>
      <c r="M409" s="10"/>
      <c r="N409" s="24"/>
      <c r="O409" s="10"/>
      <c r="P409" s="10"/>
      <c r="Q409" s="10"/>
      <c r="R409" s="10"/>
      <c r="S409" s="10"/>
      <c r="T409" s="10"/>
    </row>
    <row r="410" spans="2:20" ht="12.75">
      <c r="B410" s="13"/>
      <c r="C410" s="13"/>
      <c r="D410" s="13"/>
      <c r="E410" s="13"/>
      <c r="F410" s="13"/>
      <c r="G410" s="13"/>
      <c r="H410" s="13"/>
      <c r="I410" s="55"/>
      <c r="J410" s="48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2:20" ht="12.75">
      <c r="B411" s="13"/>
      <c r="C411" s="13"/>
      <c r="D411" s="13"/>
      <c r="E411" s="13"/>
      <c r="F411" s="13"/>
      <c r="G411" s="13"/>
      <c r="H411" s="13"/>
      <c r="I411" s="55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2:20" ht="12.75">
      <c r="B412" s="15"/>
      <c r="C412" s="15"/>
      <c r="D412" s="15"/>
      <c r="E412" s="15"/>
      <c r="F412" s="15"/>
      <c r="G412" s="15"/>
      <c r="H412" s="43"/>
      <c r="I412" s="56"/>
      <c r="J412" s="48"/>
      <c r="K412" s="13"/>
      <c r="L412" s="9"/>
      <c r="M412" s="9"/>
      <c r="N412" s="9"/>
      <c r="O412" s="9"/>
      <c r="P412" s="9"/>
      <c r="Q412" s="9"/>
      <c r="R412" s="9"/>
      <c r="S412" s="10"/>
      <c r="T412" s="9"/>
    </row>
    <row r="413" spans="2:20" ht="12.75">
      <c r="B413" s="15"/>
      <c r="C413" s="15"/>
      <c r="D413" s="15"/>
      <c r="E413" s="15"/>
      <c r="F413" s="15"/>
      <c r="G413" s="15"/>
      <c r="H413" s="43"/>
      <c r="I413" s="56"/>
      <c r="J413" s="44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2:20" ht="12.75">
      <c r="B414" s="13"/>
      <c r="C414" s="13"/>
      <c r="D414" s="13"/>
      <c r="E414" s="13"/>
      <c r="F414" s="13"/>
      <c r="G414" s="13"/>
      <c r="H414" s="13"/>
      <c r="I414" s="13"/>
      <c r="J414" s="31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2:20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2:20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2:20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2:20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2:20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2:20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2:20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2:20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2:20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2:20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2:20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2:20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2:20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2:20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2:20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2:20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2:20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2:20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2:20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2:20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2:20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2:20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2:20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2:20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2:20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2:20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2:20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2:20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2:20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2:20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2:20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2:20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2:20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2:20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2:20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2:20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2:20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2:20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2:20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2:20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2:20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2:20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2:20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2:20" ht="12.75">
      <c r="B458" s="10"/>
      <c r="C458" s="10"/>
      <c r="D458" s="10"/>
      <c r="E458" s="10"/>
      <c r="F458" s="10"/>
      <c r="G458" s="10"/>
      <c r="H458" s="10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10"/>
      <c r="T458" s="24"/>
    </row>
    <row r="459" spans="2:20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0"/>
      <c r="Q459" s="10"/>
      <c r="R459" s="10"/>
      <c r="S459" s="10"/>
      <c r="T459" s="10"/>
    </row>
    <row r="460" spans="2:20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0"/>
      <c r="Q460" s="10"/>
      <c r="R460" s="10"/>
      <c r="S460" s="10"/>
      <c r="T460" s="10"/>
    </row>
    <row r="461" spans="2:20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0"/>
      <c r="Q461" s="10"/>
      <c r="R461" s="10"/>
      <c r="S461" s="10"/>
      <c r="T461" s="10"/>
    </row>
    <row r="462" spans="2:20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2:20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2:20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2:20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2:20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2:20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2:20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2:20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2:20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2:20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ht="12.75">
      <c r="T472" s="13"/>
    </row>
    <row r="473" ht="12.75">
      <c r="T473" s="9"/>
    </row>
    <row r="474" ht="12.75">
      <c r="T474" s="30"/>
    </row>
    <row r="475" ht="12.75">
      <c r="T475" s="10"/>
    </row>
    <row r="476" ht="12.75">
      <c r="T476" s="10"/>
    </row>
    <row r="477" ht="12.75">
      <c r="T477" s="10"/>
    </row>
    <row r="478" ht="12.75">
      <c r="T478" s="9"/>
    </row>
    <row r="479" ht="12.75">
      <c r="T479" s="9"/>
    </row>
    <row r="480" ht="12.75">
      <c r="T480" s="10"/>
    </row>
    <row r="481" ht="12.75">
      <c r="T481" s="10"/>
    </row>
    <row r="482" ht="12.75">
      <c r="T482" s="10"/>
    </row>
    <row r="483" ht="12.75">
      <c r="T483" s="10"/>
    </row>
    <row r="484" ht="12.75">
      <c r="T484" s="14"/>
    </row>
    <row r="485" ht="12.75">
      <c r="T485" s="10"/>
    </row>
    <row r="486" ht="12.75">
      <c r="T486" s="10"/>
    </row>
    <row r="487" ht="12.75">
      <c r="T487" s="10"/>
    </row>
    <row r="488" ht="12.75">
      <c r="T488" s="10"/>
    </row>
    <row r="489" ht="12.75">
      <c r="T489" s="10"/>
    </row>
    <row r="490" ht="12.75">
      <c r="T490" s="10"/>
    </row>
    <row r="491" ht="12.75">
      <c r="T491" s="10"/>
    </row>
    <row r="492" ht="12.75">
      <c r="T492" s="10"/>
    </row>
    <row r="493" ht="12.75">
      <c r="T493" s="10"/>
    </row>
    <row r="494" ht="12.75">
      <c r="T494" s="10"/>
    </row>
    <row r="495" ht="12.75">
      <c r="T495" s="10"/>
    </row>
    <row r="496" ht="12.75">
      <c r="T496" s="10"/>
    </row>
    <row r="497" ht="12.75">
      <c r="T497" s="10"/>
    </row>
    <row r="498" ht="12.75">
      <c r="T498" s="10"/>
    </row>
  </sheetData>
  <sheetProtection/>
  <mergeCells count="7">
    <mergeCell ref="B403:H403"/>
    <mergeCell ref="F287:H287"/>
    <mergeCell ref="F346:H346"/>
    <mergeCell ref="D1:H1"/>
    <mergeCell ref="E3:H3"/>
    <mergeCell ref="F103:H103"/>
    <mergeCell ref="F386:H38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8"/>
  <sheetViews>
    <sheetView zoomScalePageLayoutView="0" workbookViewId="0" topLeftCell="A9">
      <selection activeCell="H38" sqref="H38"/>
    </sheetView>
  </sheetViews>
  <sheetFormatPr defaultColWidth="9.140625" defaultRowHeight="12.75"/>
  <cols>
    <col min="1" max="1" width="6.28125" style="0" customWidth="1"/>
    <col min="2" max="2" width="4.8515625" style="0" customWidth="1"/>
    <col min="3" max="3" width="25.57421875" style="0" customWidth="1"/>
    <col min="4" max="4" width="11.00390625" style="0" customWidth="1"/>
    <col min="5" max="5" width="13.28125" style="0" customWidth="1"/>
    <col min="6" max="6" width="11.28125" style="0" customWidth="1"/>
    <col min="7" max="7" width="11.00390625" style="0" customWidth="1"/>
    <col min="8" max="8" width="9.8515625" style="0" customWidth="1"/>
    <col min="9" max="9" width="10.140625" style="0" customWidth="1"/>
    <col min="10" max="10" width="11.421875" style="0" customWidth="1"/>
    <col min="11" max="11" width="9.7109375" style="0" customWidth="1"/>
    <col min="12" max="12" width="10.57421875" style="0" customWidth="1"/>
    <col min="13" max="13" width="11.28125" style="0" bestFit="1" customWidth="1"/>
    <col min="14" max="14" width="10.28125" style="0" customWidth="1"/>
    <col min="15" max="15" width="10.00390625" style="0" customWidth="1"/>
    <col min="16" max="16" width="11.421875" style="0" customWidth="1"/>
    <col min="17" max="17" width="10.00390625" style="0" customWidth="1"/>
    <col min="18" max="18" width="9.7109375" style="0" customWidth="1"/>
    <col min="19" max="19" width="0.13671875" style="0" customWidth="1"/>
  </cols>
  <sheetData>
    <row r="1" spans="1:26" ht="25.5" customHeight="1">
      <c r="A1" s="307" t="s">
        <v>435</v>
      </c>
      <c r="B1" s="307"/>
      <c r="C1" s="307"/>
      <c r="D1" s="307"/>
      <c r="E1" s="307"/>
      <c r="F1" s="307"/>
      <c r="G1" s="307"/>
      <c r="H1" s="307"/>
      <c r="I1" s="307"/>
      <c r="J1" s="307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>
      <c r="A2" s="121"/>
      <c r="B2" s="121"/>
      <c r="C2" s="142"/>
      <c r="D2" s="142"/>
      <c r="E2" s="142"/>
      <c r="F2" s="142"/>
      <c r="G2" s="142"/>
      <c r="H2" s="142"/>
      <c r="I2" s="142"/>
      <c r="J2" s="14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>
      <c r="A4" s="13"/>
      <c r="B4" s="13"/>
      <c r="C4" s="13"/>
      <c r="D4" s="311" t="s">
        <v>408</v>
      </c>
      <c r="E4" s="313"/>
      <c r="F4" s="311" t="s">
        <v>436</v>
      </c>
      <c r="G4" s="312"/>
      <c r="H4" s="312"/>
      <c r="I4" s="312"/>
      <c r="J4" s="3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>
      <c r="A5" s="4" t="s">
        <v>413</v>
      </c>
      <c r="B5" s="4" t="s">
        <v>414</v>
      </c>
      <c r="C5" s="4" t="s">
        <v>415</v>
      </c>
      <c r="D5" s="109" t="s">
        <v>408</v>
      </c>
      <c r="E5" s="60" t="s">
        <v>432</v>
      </c>
      <c r="F5" s="60" t="s">
        <v>431</v>
      </c>
      <c r="G5" s="4" t="s">
        <v>209</v>
      </c>
      <c r="H5" s="4" t="s">
        <v>11</v>
      </c>
      <c r="I5" s="60" t="s">
        <v>433</v>
      </c>
      <c r="J5" s="108" t="s">
        <v>434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96">
        <v>13</v>
      </c>
      <c r="B6" s="96">
        <v>1</v>
      </c>
      <c r="C6" s="97" t="s">
        <v>417</v>
      </c>
      <c r="D6" s="21">
        <v>310932.37</v>
      </c>
      <c r="E6" s="112">
        <v>878.16</v>
      </c>
      <c r="F6" s="21">
        <v>35882.99</v>
      </c>
      <c r="G6" s="21">
        <v>12799.93</v>
      </c>
      <c r="H6" s="21">
        <v>5555.16</v>
      </c>
      <c r="I6" s="114"/>
      <c r="J6" s="49">
        <f aca="true" t="shared" si="0" ref="J6:J31">SUM(D6:I6)</f>
        <v>366048.6099999999</v>
      </c>
      <c r="K6" s="87"/>
      <c r="L6" s="30"/>
      <c r="M6" s="30"/>
      <c r="N6" s="87"/>
      <c r="O6" s="30"/>
      <c r="P6" s="30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96">
        <v>40</v>
      </c>
      <c r="B7" s="96">
        <v>2</v>
      </c>
      <c r="C7" s="97" t="s">
        <v>243</v>
      </c>
      <c r="D7" s="21">
        <v>297828.09</v>
      </c>
      <c r="E7" s="57">
        <v>2399.04</v>
      </c>
      <c r="F7" s="21">
        <v>34391.72</v>
      </c>
      <c r="G7" s="21">
        <v>12800.97</v>
      </c>
      <c r="H7" s="57">
        <v>7332.13</v>
      </c>
      <c r="I7" s="114"/>
      <c r="J7" s="49">
        <f t="shared" si="0"/>
        <v>354751.94999999995</v>
      </c>
      <c r="K7" s="88"/>
      <c r="L7" s="50"/>
      <c r="M7" s="50"/>
      <c r="N7" s="88"/>
      <c r="O7" s="50"/>
      <c r="P7" s="50"/>
      <c r="Q7" s="85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96" t="s">
        <v>416</v>
      </c>
      <c r="B8" s="96">
        <v>3</v>
      </c>
      <c r="C8" s="97" t="s">
        <v>21</v>
      </c>
      <c r="D8" s="57">
        <v>157275.31</v>
      </c>
      <c r="E8" s="112">
        <v>1244.4</v>
      </c>
      <c r="F8" s="57">
        <v>24672.7</v>
      </c>
      <c r="G8" s="57">
        <v>16000.01</v>
      </c>
      <c r="H8" s="57">
        <v>3833.16</v>
      </c>
      <c r="I8" s="114"/>
      <c r="J8" s="49">
        <f t="shared" si="0"/>
        <v>203025.58000000002</v>
      </c>
      <c r="K8" s="88"/>
      <c r="L8" s="50"/>
      <c r="M8" s="50"/>
      <c r="N8" s="88"/>
      <c r="O8" s="50"/>
      <c r="P8" s="50"/>
      <c r="Q8" s="85"/>
      <c r="R8" s="13"/>
      <c r="S8" s="13"/>
      <c r="T8" s="13"/>
      <c r="U8" s="13"/>
      <c r="V8" s="13"/>
      <c r="W8" s="13"/>
      <c r="X8" s="13"/>
      <c r="Y8" s="13"/>
      <c r="Z8" s="13"/>
    </row>
    <row r="9" spans="1:26" ht="12" customHeight="1">
      <c r="A9" s="96">
        <v>220</v>
      </c>
      <c r="B9" s="96">
        <v>10</v>
      </c>
      <c r="C9" s="97" t="s">
        <v>244</v>
      </c>
      <c r="D9" s="21">
        <v>188793.25</v>
      </c>
      <c r="E9" s="21">
        <v>692.16</v>
      </c>
      <c r="F9" s="21">
        <v>20802.73</v>
      </c>
      <c r="G9" s="21"/>
      <c r="H9" s="21">
        <v>4634.88</v>
      </c>
      <c r="I9" s="114"/>
      <c r="J9" s="49">
        <f t="shared" si="0"/>
        <v>214923.02000000002</v>
      </c>
      <c r="K9" s="88"/>
      <c r="L9" s="85"/>
      <c r="M9" s="50"/>
      <c r="N9" s="87"/>
      <c r="O9" s="85"/>
      <c r="P9" s="50"/>
      <c r="Q9" s="85"/>
      <c r="R9" s="50"/>
      <c r="S9" s="13"/>
      <c r="T9" s="13"/>
      <c r="U9" s="13"/>
      <c r="V9" s="13"/>
      <c r="W9" s="13"/>
      <c r="X9" s="13"/>
      <c r="Y9" s="13"/>
      <c r="Z9" s="13"/>
    </row>
    <row r="10" spans="1:26" ht="12.75">
      <c r="A10" s="96">
        <v>360</v>
      </c>
      <c r="B10" s="96">
        <v>12</v>
      </c>
      <c r="C10" s="97" t="s">
        <v>245</v>
      </c>
      <c r="D10" s="21">
        <v>45011.59</v>
      </c>
      <c r="E10" s="21"/>
      <c r="F10" s="21">
        <v>3774.68</v>
      </c>
      <c r="G10" s="21">
        <v>12800.06</v>
      </c>
      <c r="H10" s="21">
        <v>1172.4</v>
      </c>
      <c r="I10" s="114"/>
      <c r="J10" s="49">
        <f t="shared" si="0"/>
        <v>62758.729999999996</v>
      </c>
      <c r="K10" s="31"/>
      <c r="L10" s="31"/>
      <c r="M10" s="31"/>
      <c r="N10" s="31"/>
      <c r="O10" s="31"/>
      <c r="P10" s="31"/>
      <c r="Q10" s="85"/>
      <c r="R10" s="50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96">
        <v>505</v>
      </c>
      <c r="B11" s="96">
        <v>17</v>
      </c>
      <c r="C11" s="97" t="s">
        <v>246</v>
      </c>
      <c r="D11" s="21">
        <v>62222.47</v>
      </c>
      <c r="E11" s="21"/>
      <c r="F11" s="21">
        <v>8357.31</v>
      </c>
      <c r="G11" s="21"/>
      <c r="H11" s="21">
        <v>1493.04</v>
      </c>
      <c r="I11" s="114"/>
      <c r="J11" s="49">
        <f t="shared" si="0"/>
        <v>72072.81999999999</v>
      </c>
      <c r="K11" s="72"/>
      <c r="L11" s="73"/>
      <c r="M11" s="44"/>
      <c r="N11" s="71"/>
      <c r="O11" s="73"/>
      <c r="P11" s="44"/>
      <c r="Q11" s="30"/>
      <c r="R11" s="50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96">
        <v>800</v>
      </c>
      <c r="B12" s="96">
        <v>19</v>
      </c>
      <c r="C12" s="97" t="s">
        <v>247</v>
      </c>
      <c r="D12" s="21">
        <v>161793.37</v>
      </c>
      <c r="E12" s="21"/>
      <c r="F12" s="21">
        <v>6571.5</v>
      </c>
      <c r="G12" s="21"/>
      <c r="H12" s="21">
        <v>1960.08</v>
      </c>
      <c r="I12" s="114"/>
      <c r="J12" s="49">
        <f t="shared" si="0"/>
        <v>170324.94999999998</v>
      </c>
      <c r="K12" s="31"/>
      <c r="L12" s="31"/>
      <c r="M12" s="31"/>
      <c r="N12" s="31"/>
      <c r="O12" s="31"/>
      <c r="P12" s="31"/>
      <c r="Q12" s="30"/>
      <c r="R12" s="48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96">
        <v>1640</v>
      </c>
      <c r="B13" s="96">
        <v>22</v>
      </c>
      <c r="C13" s="97" t="s">
        <v>248</v>
      </c>
      <c r="D13" s="21">
        <v>105538.82</v>
      </c>
      <c r="E13" s="21"/>
      <c r="F13" s="21">
        <v>11726.91</v>
      </c>
      <c r="G13" s="21"/>
      <c r="H13" s="21">
        <v>2514.36</v>
      </c>
      <c r="I13" s="114">
        <v>1239.6</v>
      </c>
      <c r="J13" s="49">
        <f t="shared" si="0"/>
        <v>121019.69000000002</v>
      </c>
      <c r="K13" s="31"/>
      <c r="L13" s="31"/>
      <c r="M13" s="31"/>
      <c r="N13" s="31"/>
      <c r="O13" s="31"/>
      <c r="P13" s="31"/>
      <c r="Q13" s="30"/>
      <c r="R13" s="48"/>
      <c r="S13" s="13"/>
      <c r="T13" s="13"/>
      <c r="U13" s="13"/>
      <c r="V13" s="13"/>
      <c r="W13" s="13"/>
      <c r="X13" s="13"/>
      <c r="Y13" s="13"/>
      <c r="Z13" s="13"/>
    </row>
    <row r="14" spans="1:26" ht="12.75">
      <c r="A14" s="96">
        <v>1840</v>
      </c>
      <c r="B14" s="96">
        <v>23</v>
      </c>
      <c r="C14" s="97" t="s">
        <v>249</v>
      </c>
      <c r="D14" s="21">
        <v>35781.59</v>
      </c>
      <c r="E14" s="21"/>
      <c r="F14" s="21">
        <v>3841.63</v>
      </c>
      <c r="G14" s="83"/>
      <c r="H14" s="21">
        <v>864.12</v>
      </c>
      <c r="I14" s="114"/>
      <c r="J14" s="49">
        <f t="shared" si="0"/>
        <v>40487.34</v>
      </c>
      <c r="K14" s="31"/>
      <c r="L14" s="31"/>
      <c r="M14" s="31"/>
      <c r="N14" s="31"/>
      <c r="O14" s="31"/>
      <c r="P14" s="31"/>
      <c r="Q14" s="30"/>
      <c r="R14" s="48"/>
      <c r="S14" s="13"/>
      <c r="T14" s="13"/>
      <c r="U14" s="13"/>
      <c r="V14" s="13"/>
      <c r="W14" s="13"/>
      <c r="X14" s="13"/>
      <c r="Y14" s="13"/>
      <c r="Z14" s="13"/>
    </row>
    <row r="15" spans="1:26" ht="12.75">
      <c r="A15" s="127">
        <v>1841</v>
      </c>
      <c r="B15" s="127">
        <v>24</v>
      </c>
      <c r="C15" s="128" t="s">
        <v>423</v>
      </c>
      <c r="D15" s="21">
        <v>46205.12</v>
      </c>
      <c r="E15" s="21">
        <v>548.04</v>
      </c>
      <c r="F15" s="83"/>
      <c r="G15" s="83"/>
      <c r="H15" s="21">
        <v>1245.6</v>
      </c>
      <c r="I15" s="114"/>
      <c r="J15" s="49">
        <f t="shared" si="0"/>
        <v>47998.76</v>
      </c>
      <c r="K15" s="31"/>
      <c r="L15" s="31"/>
      <c r="M15" s="31"/>
      <c r="N15" s="31"/>
      <c r="O15" s="31"/>
      <c r="P15" s="31"/>
      <c r="Q15" s="30"/>
      <c r="R15" s="48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127">
        <v>1842</v>
      </c>
      <c r="B16" s="127">
        <v>25</v>
      </c>
      <c r="C16" s="128" t="s">
        <v>424</v>
      </c>
      <c r="D16" s="21">
        <v>17327.05</v>
      </c>
      <c r="E16" s="21"/>
      <c r="F16" s="21"/>
      <c r="G16" s="83">
        <v>16000.01</v>
      </c>
      <c r="H16" s="21">
        <v>467.04</v>
      </c>
      <c r="I16" s="114"/>
      <c r="J16" s="49">
        <f t="shared" si="0"/>
        <v>33794.1</v>
      </c>
      <c r="K16" s="31"/>
      <c r="L16" s="31"/>
      <c r="M16" s="31"/>
      <c r="N16" s="31"/>
      <c r="O16" s="31"/>
      <c r="P16" s="31"/>
      <c r="Q16" s="30"/>
      <c r="R16" s="48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96">
        <v>2299</v>
      </c>
      <c r="B17" s="96">
        <v>27</v>
      </c>
      <c r="C17" s="97" t="s">
        <v>426</v>
      </c>
      <c r="D17" s="21">
        <v>38056.12</v>
      </c>
      <c r="E17" s="112"/>
      <c r="F17" s="21">
        <v>3244.15</v>
      </c>
      <c r="G17" s="21"/>
      <c r="H17" s="21">
        <v>929.88</v>
      </c>
      <c r="I17" s="117"/>
      <c r="J17" s="49">
        <f t="shared" si="0"/>
        <v>42230.15</v>
      </c>
      <c r="K17" s="31"/>
      <c r="L17" s="31"/>
      <c r="M17" s="31"/>
      <c r="N17" s="31"/>
      <c r="O17" s="31"/>
      <c r="P17" s="31"/>
      <c r="Q17" s="30"/>
      <c r="R17" s="48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12">
        <v>3193</v>
      </c>
      <c r="B18" s="12">
        <v>28</v>
      </c>
      <c r="C18" s="129" t="s">
        <v>250</v>
      </c>
      <c r="D18" s="21">
        <v>63340.38</v>
      </c>
      <c r="E18" s="112">
        <v>1956</v>
      </c>
      <c r="F18" s="21">
        <v>7290.01</v>
      </c>
      <c r="G18" s="21"/>
      <c r="H18" s="21">
        <v>1493.04</v>
      </c>
      <c r="I18" s="114"/>
      <c r="J18" s="49">
        <f t="shared" si="0"/>
        <v>74079.43</v>
      </c>
      <c r="K18" s="31"/>
      <c r="L18" s="31"/>
      <c r="M18" s="31"/>
      <c r="N18" s="31"/>
      <c r="O18" s="31"/>
      <c r="P18" s="31"/>
      <c r="Q18" s="30"/>
      <c r="R18" s="48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96">
        <v>3291</v>
      </c>
      <c r="B19" s="96">
        <v>30</v>
      </c>
      <c r="C19" s="97" t="s">
        <v>428</v>
      </c>
      <c r="D19" s="57">
        <v>22123.14</v>
      </c>
      <c r="F19" s="112">
        <v>2651.09</v>
      </c>
      <c r="G19" s="57"/>
      <c r="H19" s="57">
        <v>549.6</v>
      </c>
      <c r="I19" s="114"/>
      <c r="J19" s="49">
        <f t="shared" si="0"/>
        <v>25323.829999999998</v>
      </c>
      <c r="K19" s="88"/>
      <c r="L19" s="31"/>
      <c r="M19" s="31"/>
      <c r="N19" s="31"/>
      <c r="O19" s="31"/>
      <c r="P19" s="31"/>
      <c r="Q19" s="30"/>
      <c r="R19" s="48"/>
      <c r="S19" s="13"/>
      <c r="T19" s="13"/>
      <c r="U19" s="13"/>
      <c r="V19" s="13"/>
      <c r="W19" s="13"/>
      <c r="X19" s="13"/>
      <c r="Y19" s="13"/>
      <c r="Z19" s="13"/>
    </row>
    <row r="20" spans="1:18" s="13" customFormat="1" ht="12.75">
      <c r="A20" s="96">
        <v>500</v>
      </c>
      <c r="B20" s="96">
        <v>14</v>
      </c>
      <c r="C20" s="97" t="s">
        <v>421</v>
      </c>
      <c r="D20" s="21">
        <v>811778.25</v>
      </c>
      <c r="E20" s="21">
        <v>15405.96</v>
      </c>
      <c r="F20" s="21">
        <v>53741.61</v>
      </c>
      <c r="G20" s="21"/>
      <c r="H20" s="21">
        <v>17737.68</v>
      </c>
      <c r="I20" s="114"/>
      <c r="J20" s="49">
        <f t="shared" si="0"/>
        <v>898663.5</v>
      </c>
      <c r="K20" s="31"/>
      <c r="L20" s="31"/>
      <c r="M20" s="31"/>
      <c r="N20" s="31"/>
      <c r="O20" s="31"/>
      <c r="P20" s="31"/>
      <c r="Q20" s="30"/>
      <c r="R20" s="48"/>
    </row>
    <row r="21" spans="1:26" ht="12.75">
      <c r="A21" s="127">
        <v>1973</v>
      </c>
      <c r="B21" s="127">
        <v>26</v>
      </c>
      <c r="C21" s="128" t="s">
        <v>425</v>
      </c>
      <c r="D21" s="21">
        <v>172091.47</v>
      </c>
      <c r="E21" s="21">
        <v>3404.28</v>
      </c>
      <c r="F21" s="21">
        <v>16560.05</v>
      </c>
      <c r="G21" s="21"/>
      <c r="H21" s="21">
        <v>4157.52</v>
      </c>
      <c r="I21" s="114"/>
      <c r="J21" s="49">
        <f t="shared" si="0"/>
        <v>196213.31999999998</v>
      </c>
      <c r="K21" s="31"/>
      <c r="L21" s="31"/>
      <c r="M21" s="31"/>
      <c r="N21" s="31"/>
      <c r="O21" s="31"/>
      <c r="P21" s="31"/>
      <c r="Q21" s="30"/>
      <c r="R21" s="48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96">
        <v>150</v>
      </c>
      <c r="B22" s="96">
        <v>4</v>
      </c>
      <c r="C22" s="97" t="s">
        <v>418</v>
      </c>
      <c r="D22" s="21">
        <v>142940.6</v>
      </c>
      <c r="E22" s="21"/>
      <c r="F22" s="21">
        <v>12919.27</v>
      </c>
      <c r="G22" s="21"/>
      <c r="H22" s="21">
        <v>2115.84</v>
      </c>
      <c r="I22" s="114"/>
      <c r="J22" s="49">
        <f t="shared" si="0"/>
        <v>157975.71</v>
      </c>
      <c r="K22" s="31"/>
      <c r="L22" s="31"/>
      <c r="M22" s="31"/>
      <c r="N22" s="31"/>
      <c r="O22" s="31"/>
      <c r="P22" s="31"/>
      <c r="Q22" s="30"/>
      <c r="R22" s="48"/>
      <c r="S22" s="13"/>
      <c r="T22" s="13"/>
      <c r="U22" s="13"/>
      <c r="V22" s="13"/>
      <c r="W22" s="13"/>
      <c r="X22" s="13"/>
      <c r="Y22" s="13"/>
      <c r="Z22" s="13"/>
    </row>
    <row r="23" spans="1:26" ht="12.75">
      <c r="A23" s="96">
        <v>161</v>
      </c>
      <c r="B23" s="96">
        <v>7</v>
      </c>
      <c r="C23" s="97" t="s">
        <v>420</v>
      </c>
      <c r="D23" s="21">
        <v>138968.9</v>
      </c>
      <c r="E23" s="21">
        <v>509.52</v>
      </c>
      <c r="F23" s="21">
        <v>13346.76</v>
      </c>
      <c r="G23" s="21">
        <v>8320</v>
      </c>
      <c r="H23" s="21">
        <v>3418.88</v>
      </c>
      <c r="I23" s="114"/>
      <c r="J23" s="49">
        <f t="shared" si="0"/>
        <v>164564.06</v>
      </c>
      <c r="K23" s="87"/>
      <c r="L23" s="30"/>
      <c r="M23" s="30"/>
      <c r="N23" s="87"/>
      <c r="O23" s="30"/>
      <c r="P23" s="30"/>
      <c r="Q23" s="30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67" customFormat="1" ht="9.75">
      <c r="A24" s="96">
        <v>1390</v>
      </c>
      <c r="B24" s="96">
        <v>21</v>
      </c>
      <c r="C24" s="128" t="s">
        <v>422</v>
      </c>
      <c r="D24" s="21">
        <v>82333.56</v>
      </c>
      <c r="E24" s="21">
        <v>710.76</v>
      </c>
      <c r="F24" s="21">
        <v>9331.66</v>
      </c>
      <c r="G24" s="21"/>
      <c r="H24" s="21">
        <v>2037.96</v>
      </c>
      <c r="I24" s="114"/>
      <c r="J24" s="49">
        <f t="shared" si="0"/>
        <v>94413.94</v>
      </c>
      <c r="K24" s="87"/>
      <c r="L24" s="30"/>
      <c r="M24" s="30"/>
      <c r="N24" s="87"/>
      <c r="O24" s="30"/>
      <c r="P24" s="30"/>
      <c r="Q24" s="30"/>
      <c r="R24" s="70"/>
      <c r="S24" s="70"/>
      <c r="T24" s="70"/>
      <c r="U24" s="70"/>
      <c r="V24" s="70"/>
      <c r="W24" s="70"/>
      <c r="X24" s="70"/>
      <c r="Y24" s="70"/>
      <c r="Z24" s="70"/>
    </row>
    <row r="25" spans="1:10" ht="12.75">
      <c r="A25" s="96">
        <v>158</v>
      </c>
      <c r="B25" s="96">
        <v>5</v>
      </c>
      <c r="C25" s="97" t="s">
        <v>419</v>
      </c>
      <c r="D25" s="95">
        <v>146389.2</v>
      </c>
      <c r="E25" s="21">
        <v>123.96</v>
      </c>
      <c r="F25" s="21">
        <v>20094.1</v>
      </c>
      <c r="G25" s="21">
        <v>8320</v>
      </c>
      <c r="H25" s="57">
        <v>3599.16</v>
      </c>
      <c r="I25" s="114"/>
      <c r="J25" s="49">
        <f t="shared" si="0"/>
        <v>178526.42</v>
      </c>
    </row>
    <row r="26" spans="1:26" ht="12.75">
      <c r="A26" s="96">
        <v>3249</v>
      </c>
      <c r="B26" s="96">
        <v>29</v>
      </c>
      <c r="C26" s="97" t="s">
        <v>427</v>
      </c>
      <c r="D26" s="57">
        <v>70180.24</v>
      </c>
      <c r="E26" s="57">
        <v>519</v>
      </c>
      <c r="F26" s="57">
        <v>14140.75</v>
      </c>
      <c r="G26" s="57">
        <v>8320</v>
      </c>
      <c r="H26" s="57">
        <v>1795.2</v>
      </c>
      <c r="I26" s="114"/>
      <c r="J26" s="49">
        <f t="shared" si="0"/>
        <v>94955.19</v>
      </c>
      <c r="K26" s="88"/>
      <c r="L26" s="50"/>
      <c r="M26" s="50"/>
      <c r="N26" s="88"/>
      <c r="O26" s="50"/>
      <c r="P26" s="50"/>
      <c r="Q26" s="30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>
      <c r="A27" s="96">
        <v>3000</v>
      </c>
      <c r="B27" s="96">
        <v>33</v>
      </c>
      <c r="C27" s="97" t="s">
        <v>430</v>
      </c>
      <c r="D27" s="21">
        <v>21005.92</v>
      </c>
      <c r="E27" s="21">
        <v>1138.56</v>
      </c>
      <c r="F27" s="21"/>
      <c r="G27" s="21"/>
      <c r="H27" s="57">
        <v>494.64</v>
      </c>
      <c r="I27" s="114"/>
      <c r="J27" s="49">
        <f t="shared" si="0"/>
        <v>22639.12</v>
      </c>
      <c r="L27" s="85"/>
      <c r="M27" s="50"/>
      <c r="N27" s="87"/>
      <c r="O27" s="85"/>
      <c r="P27" s="50"/>
      <c r="Q27" s="30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>
      <c r="A28" s="96">
        <v>3298</v>
      </c>
      <c r="B28" s="96">
        <v>31</v>
      </c>
      <c r="C28" s="97" t="s">
        <v>429</v>
      </c>
      <c r="D28" s="21">
        <v>126316.58</v>
      </c>
      <c r="E28" s="21"/>
      <c r="F28" s="21"/>
      <c r="G28" s="21"/>
      <c r="H28" s="21"/>
      <c r="I28" s="114"/>
      <c r="J28" s="49">
        <f t="shared" si="0"/>
        <v>126316.58</v>
      </c>
      <c r="K28" s="88"/>
      <c r="L28" s="85"/>
      <c r="M28" s="50"/>
      <c r="N28" s="87"/>
      <c r="O28" s="85"/>
      <c r="P28" s="50"/>
      <c r="Q28" s="30"/>
      <c r="R28" s="13"/>
      <c r="S28" s="13"/>
      <c r="T28" s="13"/>
      <c r="U28" s="13"/>
      <c r="V28" s="13"/>
      <c r="W28" s="13"/>
      <c r="X28" s="13"/>
      <c r="Y28" s="13"/>
      <c r="Z28" s="13"/>
    </row>
    <row r="29" spans="3:26" ht="12.75">
      <c r="C29" s="20"/>
      <c r="D29" s="133">
        <f aca="true" t="shared" si="1" ref="D29:I29">SUM(D6:D28)</f>
        <v>3264233.390000001</v>
      </c>
      <c r="E29" s="133">
        <f t="shared" si="1"/>
        <v>29529.839999999997</v>
      </c>
      <c r="F29" s="133">
        <f t="shared" si="1"/>
        <v>303341.61999999994</v>
      </c>
      <c r="G29" s="133">
        <f t="shared" si="1"/>
        <v>95360.98</v>
      </c>
      <c r="H29" s="133">
        <f t="shared" si="1"/>
        <v>69401.37</v>
      </c>
      <c r="I29" s="133">
        <f t="shared" si="1"/>
        <v>1239.6</v>
      </c>
      <c r="J29" s="133">
        <f t="shared" si="0"/>
        <v>3763106.800000001</v>
      </c>
      <c r="K29" s="87"/>
      <c r="L29" s="30"/>
      <c r="M29" s="30"/>
      <c r="N29" s="87"/>
      <c r="O29" s="30"/>
      <c r="P29" s="30"/>
      <c r="Q29" s="30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>
      <c r="A30" s="13"/>
      <c r="B30" s="134"/>
      <c r="C30" s="128" t="s">
        <v>254</v>
      </c>
      <c r="D30" s="118">
        <f>SUM(D29*26.68)/100</f>
        <v>870897.4684520003</v>
      </c>
      <c r="E30" s="114"/>
      <c r="F30" s="118">
        <f>SUM(F29*26.68)/100</f>
        <v>80931.54421599998</v>
      </c>
      <c r="G30" s="118">
        <f>SUM(G29*26.68)/100</f>
        <v>25442.309463999998</v>
      </c>
      <c r="H30" s="118">
        <f>SUM(H29*23.8)/100</f>
        <v>16517.52606</v>
      </c>
      <c r="I30" s="135">
        <f>SUM(I29*23.8)/100</f>
        <v>295.02479999999997</v>
      </c>
      <c r="J30" s="22">
        <f t="shared" si="0"/>
        <v>994083.8729920003</v>
      </c>
      <c r="K30" s="88"/>
      <c r="L30" s="50"/>
      <c r="M30" s="50"/>
      <c r="N30" s="88"/>
      <c r="O30" s="50"/>
      <c r="P30" s="50"/>
      <c r="Q30" s="30"/>
      <c r="R30" s="50"/>
      <c r="S30" s="13"/>
      <c r="T30" s="13"/>
      <c r="U30" s="13"/>
      <c r="V30" s="13"/>
      <c r="W30" s="13"/>
      <c r="X30" s="13"/>
      <c r="Y30" s="13"/>
      <c r="Z30" s="13"/>
    </row>
    <row r="31" spans="1:26" ht="12.75">
      <c r="A31" s="13"/>
      <c r="B31" s="13"/>
      <c r="C31" s="8" t="s">
        <v>255</v>
      </c>
      <c r="D31" s="118">
        <f>SUM(D29*8.5)/100</f>
        <v>277459.8381500001</v>
      </c>
      <c r="E31" s="113"/>
      <c r="F31" s="118">
        <f>SUM(F29*8.5)/100</f>
        <v>25784.037699999997</v>
      </c>
      <c r="G31" s="118">
        <f>SUM(G29*8.5)/100</f>
        <v>8105.6833</v>
      </c>
      <c r="H31" s="118">
        <f>SUM(H29*8.5)/100</f>
        <v>5899.11645</v>
      </c>
      <c r="I31" s="135">
        <f>SUM(I29*8.5)/100</f>
        <v>105.36599999999999</v>
      </c>
      <c r="J31" s="22">
        <f t="shared" si="0"/>
        <v>317354.0416</v>
      </c>
      <c r="K31" s="88"/>
      <c r="L31" s="85"/>
      <c r="M31" s="50"/>
      <c r="N31" s="87"/>
      <c r="O31" s="85"/>
      <c r="P31" s="50"/>
      <c r="Q31" s="30"/>
      <c r="R31" s="50"/>
      <c r="S31" s="13"/>
      <c r="T31" s="13"/>
      <c r="U31" s="13"/>
      <c r="V31" s="13"/>
      <c r="W31" s="13"/>
      <c r="X31" s="13"/>
      <c r="Y31" s="13"/>
      <c r="Z31" s="13"/>
    </row>
    <row r="32" spans="1:26" ht="12.75">
      <c r="A32" s="61"/>
      <c r="B32" s="61"/>
      <c r="D32" s="42">
        <f aca="true" t="shared" si="2" ref="D32:J32">SUM(D29:D31)</f>
        <v>4412590.696602002</v>
      </c>
      <c r="E32" s="42">
        <f t="shared" si="2"/>
        <v>29529.839999999997</v>
      </c>
      <c r="F32" s="42">
        <f t="shared" si="2"/>
        <v>410057.2019159999</v>
      </c>
      <c r="G32" s="42">
        <f t="shared" si="2"/>
        <v>128908.972764</v>
      </c>
      <c r="H32" s="42">
        <f t="shared" si="2"/>
        <v>91818.01251</v>
      </c>
      <c r="I32" s="42">
        <f t="shared" si="2"/>
        <v>1639.9907999999998</v>
      </c>
      <c r="J32" s="22">
        <f t="shared" si="2"/>
        <v>5074544.714592001</v>
      </c>
      <c r="K32" s="31"/>
      <c r="L32" s="31"/>
      <c r="M32" s="31"/>
      <c r="N32" s="31"/>
      <c r="O32" s="31"/>
      <c r="P32" s="31"/>
      <c r="Q32" s="30"/>
      <c r="R32" s="48"/>
      <c r="S32" s="13"/>
      <c r="T32" s="13"/>
      <c r="U32" s="13"/>
      <c r="V32" s="13"/>
      <c r="W32" s="13"/>
      <c r="X32" s="13"/>
      <c r="Y32" s="13"/>
      <c r="Z32" s="13"/>
    </row>
    <row r="33" spans="11:26" ht="12.75">
      <c r="K33" s="100"/>
      <c r="L33" s="100"/>
      <c r="M33" s="100"/>
      <c r="N33" s="100"/>
      <c r="O33" s="100"/>
      <c r="P33" s="100"/>
      <c r="Q33" s="30"/>
      <c r="R33" s="66"/>
      <c r="S33" s="13"/>
      <c r="T33" s="13"/>
      <c r="U33" s="13"/>
      <c r="V33" s="13"/>
      <c r="W33" s="13"/>
      <c r="X33" s="13"/>
      <c r="Y33" s="13"/>
      <c r="Z33" s="13"/>
    </row>
    <row r="34" spans="11:26" ht="12.75">
      <c r="K34" s="100"/>
      <c r="L34" s="100"/>
      <c r="M34" s="100"/>
      <c r="N34" s="100"/>
      <c r="O34" s="100"/>
      <c r="P34" s="100"/>
      <c r="Q34" s="30"/>
      <c r="R34" s="66"/>
      <c r="S34" s="13"/>
      <c r="T34" s="13"/>
      <c r="U34" s="13"/>
      <c r="V34" s="13"/>
      <c r="W34" s="13"/>
      <c r="X34" s="13"/>
      <c r="Y34" s="13"/>
      <c r="Z34" s="13"/>
    </row>
    <row r="35" spans="1:26" ht="12.75">
      <c r="A35" s="61"/>
      <c r="B35" s="61"/>
      <c r="C35" s="10"/>
      <c r="D35" s="10"/>
      <c r="E35" s="10"/>
      <c r="F35" s="10"/>
      <c r="G35" s="10"/>
      <c r="H35" s="18"/>
      <c r="I35" s="31"/>
      <c r="J35" s="31"/>
      <c r="K35" s="31"/>
      <c r="L35" s="31"/>
      <c r="M35" s="31"/>
      <c r="N35" s="31"/>
      <c r="O35" s="31"/>
      <c r="P35" s="31"/>
      <c r="Q35" s="30"/>
      <c r="R35" s="48"/>
      <c r="S35" s="13"/>
      <c r="T35" s="13"/>
      <c r="U35" s="13"/>
      <c r="V35" s="13"/>
      <c r="W35" s="13"/>
      <c r="X35" s="13"/>
      <c r="Y35" s="13"/>
      <c r="Z35" s="13"/>
    </row>
    <row r="36" spans="1:26" ht="12.75">
      <c r="A36" s="61"/>
      <c r="B36" s="61"/>
      <c r="C36" s="10"/>
      <c r="D36" s="10"/>
      <c r="E36" s="10"/>
      <c r="F36" s="10"/>
      <c r="G36" s="10"/>
      <c r="H36" s="18"/>
      <c r="I36" s="31"/>
      <c r="J36" s="31"/>
      <c r="K36" s="31"/>
      <c r="L36" s="31"/>
      <c r="M36" s="31"/>
      <c r="N36" s="31"/>
      <c r="O36" s="31"/>
      <c r="P36" s="31"/>
      <c r="Q36" s="30"/>
      <c r="R36" s="48"/>
      <c r="S36" s="13"/>
      <c r="T36" s="13"/>
      <c r="U36" s="13"/>
      <c r="V36" s="13"/>
      <c r="W36" s="13"/>
      <c r="X36" s="13"/>
      <c r="Y36" s="13"/>
      <c r="Z36" s="13"/>
    </row>
    <row r="37" spans="1:26" ht="12.75">
      <c r="A37" s="61"/>
      <c r="B37" s="61"/>
      <c r="C37" s="58"/>
      <c r="D37" s="58"/>
      <c r="E37" s="58"/>
      <c r="F37" s="58"/>
      <c r="G37" s="58"/>
      <c r="H37" s="18"/>
      <c r="I37" s="31"/>
      <c r="J37" s="31"/>
      <c r="K37" s="31"/>
      <c r="L37" s="31"/>
      <c r="M37" s="31"/>
      <c r="N37" s="31"/>
      <c r="O37" s="31"/>
      <c r="P37" s="31"/>
      <c r="Q37" s="30"/>
      <c r="R37" s="48"/>
      <c r="S37" s="13"/>
      <c r="T37" s="13"/>
      <c r="U37" s="13"/>
      <c r="V37" s="13"/>
      <c r="W37" s="13"/>
      <c r="X37" s="13"/>
      <c r="Y37" s="13"/>
      <c r="Z37" s="13"/>
    </row>
    <row r="38" spans="1:26" ht="12.75">
      <c r="A38" s="61"/>
      <c r="B38" s="61"/>
      <c r="C38" s="10"/>
      <c r="D38" s="10"/>
      <c r="E38" s="10"/>
      <c r="F38" s="10"/>
      <c r="G38" s="10"/>
      <c r="H38" s="18"/>
      <c r="I38" s="31"/>
      <c r="J38" s="31"/>
      <c r="K38" s="31"/>
      <c r="L38" s="31"/>
      <c r="M38" s="31"/>
      <c r="N38" s="31"/>
      <c r="O38" s="31"/>
      <c r="P38" s="31"/>
      <c r="Q38" s="30"/>
      <c r="R38" s="48"/>
      <c r="S38" s="13"/>
      <c r="T38" s="13"/>
      <c r="U38" s="13"/>
      <c r="V38" s="13"/>
      <c r="W38" s="13"/>
      <c r="X38" s="13"/>
      <c r="Y38" s="13"/>
      <c r="Z38" s="13"/>
    </row>
    <row r="39" spans="1:26" ht="12.75">
      <c r="A39" s="61"/>
      <c r="B39" s="61"/>
      <c r="C39" s="10"/>
      <c r="D39" s="10"/>
      <c r="E39" s="10"/>
      <c r="F39" s="10"/>
      <c r="G39" s="10"/>
      <c r="H39" s="18"/>
      <c r="I39" s="31"/>
      <c r="J39" s="31"/>
      <c r="K39" s="31"/>
      <c r="L39" s="31"/>
      <c r="M39" s="31"/>
      <c r="N39" s="31"/>
      <c r="O39" s="31"/>
      <c r="P39" s="31"/>
      <c r="Q39" s="30"/>
      <c r="R39" s="48"/>
      <c r="S39" s="13"/>
      <c r="T39" s="13"/>
      <c r="U39" s="13"/>
      <c r="V39" s="13"/>
      <c r="W39" s="13"/>
      <c r="X39" s="13"/>
      <c r="Y39" s="13"/>
      <c r="Z39" s="13"/>
    </row>
    <row r="40" spans="1:26" ht="12.75">
      <c r="A40" s="61"/>
      <c r="B40" s="61"/>
      <c r="C40" s="10"/>
      <c r="D40" s="10"/>
      <c r="E40" s="10"/>
      <c r="F40" s="10"/>
      <c r="G40" s="10"/>
      <c r="H40" s="18"/>
      <c r="I40" s="31"/>
      <c r="J40" s="31"/>
      <c r="K40" s="31"/>
      <c r="L40" s="31"/>
      <c r="M40" s="31"/>
      <c r="N40" s="31"/>
      <c r="O40" s="31"/>
      <c r="P40" s="31"/>
      <c r="Q40" s="30"/>
      <c r="R40" s="48"/>
      <c r="S40" s="13"/>
      <c r="T40" s="13"/>
      <c r="U40" s="13"/>
      <c r="V40" s="13"/>
      <c r="W40" s="13"/>
      <c r="X40" s="13"/>
      <c r="Y40" s="13"/>
      <c r="Z40" s="13"/>
    </row>
    <row r="41" spans="1:26" ht="12.75">
      <c r="A41" s="61"/>
      <c r="B41" s="61"/>
      <c r="C41" s="10"/>
      <c r="D41" s="10"/>
      <c r="E41" s="10"/>
      <c r="F41" s="10"/>
      <c r="G41" s="10"/>
      <c r="H41" s="18"/>
      <c r="I41" s="31"/>
      <c r="J41" s="31"/>
      <c r="K41" s="31"/>
      <c r="L41" s="31"/>
      <c r="M41" s="31"/>
      <c r="N41" s="31"/>
      <c r="O41" s="31"/>
      <c r="P41" s="31"/>
      <c r="Q41" s="30"/>
      <c r="R41" s="48"/>
      <c r="S41" s="13"/>
      <c r="T41" s="13"/>
      <c r="U41" s="13"/>
      <c r="V41" s="13"/>
      <c r="W41" s="13"/>
      <c r="X41" s="13"/>
      <c r="Y41" s="13"/>
      <c r="Z41" s="13"/>
    </row>
    <row r="42" spans="1:26" ht="12.75">
      <c r="A42" s="61"/>
      <c r="B42" s="61"/>
      <c r="C42" s="10"/>
      <c r="D42" s="10"/>
      <c r="E42" s="10"/>
      <c r="F42" s="10"/>
      <c r="G42" s="10"/>
      <c r="H42" s="18"/>
      <c r="I42" s="31"/>
      <c r="J42" s="31"/>
      <c r="K42" s="31"/>
      <c r="L42" s="31"/>
      <c r="M42" s="31"/>
      <c r="N42" s="31"/>
      <c r="O42" s="31"/>
      <c r="P42" s="31"/>
      <c r="Q42" s="30"/>
      <c r="R42" s="48"/>
      <c r="S42" s="13"/>
      <c r="T42" s="13"/>
      <c r="U42" s="13"/>
      <c r="V42" s="13"/>
      <c r="W42" s="13"/>
      <c r="X42" s="13"/>
      <c r="Y42" s="13"/>
      <c r="Z42" s="13"/>
    </row>
    <row r="43" spans="1:26" ht="12.75">
      <c r="A43" s="61"/>
      <c r="B43" s="61"/>
      <c r="C43" s="10"/>
      <c r="D43" s="10"/>
      <c r="E43" s="10"/>
      <c r="F43" s="10"/>
      <c r="G43" s="10"/>
      <c r="H43" s="18"/>
      <c r="I43" s="31"/>
      <c r="J43" s="31"/>
      <c r="K43" s="31"/>
      <c r="L43" s="31"/>
      <c r="M43" s="31"/>
      <c r="N43" s="31"/>
      <c r="O43" s="31"/>
      <c r="P43" s="31"/>
      <c r="Q43" s="30"/>
      <c r="R43" s="48"/>
      <c r="S43" s="13"/>
      <c r="T43" s="13"/>
      <c r="U43" s="13"/>
      <c r="V43" s="13"/>
      <c r="W43" s="13"/>
      <c r="X43" s="13"/>
      <c r="Y43" s="13"/>
      <c r="Z43" s="13"/>
    </row>
    <row r="44" spans="1:26" ht="12.75">
      <c r="A44" s="134"/>
      <c r="B44" s="61"/>
      <c r="C44" s="84"/>
      <c r="D44" s="10"/>
      <c r="E44" s="10"/>
      <c r="F44" s="10"/>
      <c r="G44" s="10"/>
      <c r="H44" s="18"/>
      <c r="I44" s="31"/>
      <c r="J44" s="31"/>
      <c r="K44" s="31"/>
      <c r="L44" s="31"/>
      <c r="M44" s="31"/>
      <c r="N44" s="31"/>
      <c r="O44" s="31"/>
      <c r="P44" s="31"/>
      <c r="Q44" s="30"/>
      <c r="R44" s="48"/>
      <c r="S44" s="13"/>
      <c r="T44" s="13"/>
      <c r="U44" s="13"/>
      <c r="V44" s="13"/>
      <c r="W44" s="13"/>
      <c r="X44" s="13"/>
      <c r="Y44" s="13"/>
      <c r="Z44" s="13"/>
    </row>
    <row r="45" spans="1:26" ht="12.75">
      <c r="A45" s="62"/>
      <c r="B45" s="62"/>
      <c r="C45" s="10"/>
      <c r="D45" s="10"/>
      <c r="E45" s="10"/>
      <c r="F45" s="23"/>
      <c r="G45" s="23"/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48"/>
      <c r="S45" s="13"/>
      <c r="T45" s="13"/>
      <c r="U45" s="13"/>
      <c r="V45" s="13"/>
      <c r="W45" s="13"/>
      <c r="X45" s="13"/>
      <c r="Y45" s="13"/>
      <c r="Z45" s="13"/>
    </row>
    <row r="46" spans="1:26" ht="12.75">
      <c r="A46" s="30"/>
      <c r="B46" s="3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0"/>
      <c r="R46" s="48"/>
      <c r="S46" s="13"/>
      <c r="T46" s="13"/>
      <c r="U46" s="13"/>
      <c r="V46" s="13"/>
      <c r="W46" s="13"/>
      <c r="X46" s="13"/>
      <c r="Y46" s="13"/>
      <c r="Z46" s="13"/>
    </row>
    <row r="47" spans="1:26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48"/>
      <c r="S47" s="13"/>
      <c r="T47" s="13"/>
      <c r="U47" s="13"/>
      <c r="V47" s="13"/>
      <c r="W47" s="13"/>
      <c r="X47" s="13"/>
      <c r="Y47" s="13"/>
      <c r="Z47" s="13"/>
    </row>
    <row r="48" spans="1:26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0"/>
      <c r="R48" s="48"/>
      <c r="S48" s="13"/>
      <c r="T48" s="13"/>
      <c r="U48" s="13"/>
      <c r="V48" s="13"/>
      <c r="W48" s="13"/>
      <c r="X48" s="13"/>
      <c r="Y48" s="13"/>
      <c r="Z48" s="13"/>
    </row>
    <row r="49" spans="1:26" ht="12.75">
      <c r="A49" s="15"/>
      <c r="B49" s="15"/>
      <c r="C49" s="15"/>
      <c r="D49" s="15"/>
      <c r="E49" s="15"/>
      <c r="F49" s="15"/>
      <c r="G49" s="13"/>
      <c r="H49" s="30"/>
      <c r="I49" s="87"/>
      <c r="J49" s="30"/>
      <c r="K49" s="87"/>
      <c r="L49" s="30"/>
      <c r="M49" s="30"/>
      <c r="N49" s="87"/>
      <c r="O49" s="30"/>
      <c r="P49" s="30"/>
      <c r="Q49" s="30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>
      <c r="A50" s="13"/>
      <c r="B50" s="13"/>
      <c r="C50" s="13"/>
      <c r="D50" s="13"/>
      <c r="E50" s="13"/>
      <c r="F50" s="13"/>
      <c r="G50" s="15"/>
      <c r="H50" s="88"/>
      <c r="I50" s="50"/>
      <c r="J50" s="50"/>
      <c r="K50" s="88"/>
      <c r="L50" s="50"/>
      <c r="M50" s="50"/>
      <c r="N50" s="88"/>
      <c r="O50" s="50"/>
      <c r="P50" s="50"/>
      <c r="Q50" s="30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>
      <c r="A51" s="9"/>
      <c r="B51" s="9"/>
      <c r="C51" s="9"/>
      <c r="D51" s="9"/>
      <c r="E51" s="9"/>
      <c r="F51" s="9"/>
      <c r="G51" s="9"/>
      <c r="H51" s="88"/>
      <c r="I51" s="85"/>
      <c r="J51" s="30"/>
      <c r="K51" s="88"/>
      <c r="L51" s="85"/>
      <c r="M51" s="50"/>
      <c r="N51" s="87"/>
      <c r="O51" s="85"/>
      <c r="P51" s="50"/>
      <c r="Q51" s="30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>
      <c r="A52" s="10"/>
      <c r="B52" s="10"/>
      <c r="C52" s="10"/>
      <c r="D52" s="10"/>
      <c r="E52" s="10"/>
      <c r="F52" s="10"/>
      <c r="G52" s="10"/>
      <c r="H52" s="65"/>
      <c r="I52" s="31"/>
      <c r="J52" s="31"/>
      <c r="K52" s="87"/>
      <c r="L52" s="30"/>
      <c r="M52" s="30"/>
      <c r="N52" s="87"/>
      <c r="O52" s="30"/>
      <c r="P52" s="30"/>
      <c r="Q52" s="30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>
      <c r="A53" s="10"/>
      <c r="B53" s="10"/>
      <c r="C53" s="10"/>
      <c r="D53" s="10"/>
      <c r="E53" s="10"/>
      <c r="F53" s="18"/>
      <c r="G53" s="18"/>
      <c r="H53" s="65"/>
      <c r="I53" s="31"/>
      <c r="J53" s="31"/>
      <c r="K53" s="88"/>
      <c r="L53" s="50"/>
      <c r="M53" s="50"/>
      <c r="N53" s="88"/>
      <c r="O53" s="50"/>
      <c r="P53" s="50"/>
      <c r="Q53" s="30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>
      <c r="A54" s="10"/>
      <c r="B54" s="10"/>
      <c r="C54" s="10"/>
      <c r="D54" s="10"/>
      <c r="E54" s="10"/>
      <c r="F54" s="10"/>
      <c r="G54" s="10"/>
      <c r="H54" s="65"/>
      <c r="I54" s="31"/>
      <c r="J54" s="31"/>
      <c r="K54" s="88"/>
      <c r="L54" s="85"/>
      <c r="M54" s="50"/>
      <c r="N54" s="87"/>
      <c r="O54" s="85"/>
      <c r="P54" s="50"/>
      <c r="Q54" s="30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>
      <c r="A55" s="10"/>
      <c r="B55" s="10"/>
      <c r="C55" s="10"/>
      <c r="D55" s="10"/>
      <c r="E55" s="18"/>
      <c r="F55" s="10"/>
      <c r="G55" s="24"/>
      <c r="H55" s="65"/>
      <c r="I55" s="31"/>
      <c r="J55" s="31"/>
      <c r="K55" s="87"/>
      <c r="L55" s="30"/>
      <c r="M55" s="30"/>
      <c r="N55" s="87"/>
      <c r="O55" s="30"/>
      <c r="P55" s="30"/>
      <c r="Q55" s="30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>
      <c r="A56" s="61"/>
      <c r="B56" s="61"/>
      <c r="C56" s="10"/>
      <c r="D56" s="10"/>
      <c r="E56" s="10"/>
      <c r="F56" s="10"/>
      <c r="G56" s="10"/>
      <c r="H56" s="65"/>
      <c r="I56" s="31"/>
      <c r="J56" s="31"/>
      <c r="K56" s="88"/>
      <c r="L56" s="50"/>
      <c r="M56" s="50"/>
      <c r="N56" s="88"/>
      <c r="O56" s="50"/>
      <c r="P56" s="50"/>
      <c r="Q56" s="30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>
      <c r="A57" s="10"/>
      <c r="B57" s="10"/>
      <c r="C57" s="10"/>
      <c r="D57" s="10"/>
      <c r="E57" s="10"/>
      <c r="F57" s="10"/>
      <c r="G57" s="24"/>
      <c r="H57" s="65"/>
      <c r="I57" s="31"/>
      <c r="J57" s="31"/>
      <c r="K57" s="88"/>
      <c r="L57" s="85"/>
      <c r="M57" s="50"/>
      <c r="N57" s="87"/>
      <c r="O57" s="85"/>
      <c r="P57" s="50"/>
      <c r="Q57" s="30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>
      <c r="A58" s="10"/>
      <c r="B58" s="10"/>
      <c r="C58" s="10"/>
      <c r="D58" s="10"/>
      <c r="E58" s="10"/>
      <c r="F58" s="10"/>
      <c r="G58" s="10"/>
      <c r="H58" s="65"/>
      <c r="I58" s="31"/>
      <c r="J58" s="31"/>
      <c r="K58" s="31"/>
      <c r="L58" s="31"/>
      <c r="M58" s="31"/>
      <c r="N58" s="31"/>
      <c r="O58" s="31"/>
      <c r="P58" s="31"/>
      <c r="Q58" s="30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>
      <c r="A59" s="62"/>
      <c r="B59" s="62"/>
      <c r="C59" s="10"/>
      <c r="D59" s="10"/>
      <c r="E59" s="10"/>
      <c r="F59" s="23"/>
      <c r="G59" s="23"/>
      <c r="H59" s="65"/>
      <c r="I59" s="31"/>
      <c r="J59" s="31"/>
      <c r="K59" s="31"/>
      <c r="L59" s="31"/>
      <c r="M59" s="31"/>
      <c r="N59" s="31"/>
      <c r="O59" s="31"/>
      <c r="P59" s="31"/>
      <c r="Q59" s="30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>
      <c r="A60" s="13"/>
      <c r="B60" s="13"/>
      <c r="C60" s="13"/>
      <c r="D60" s="13"/>
      <c r="E60" s="13"/>
      <c r="F60" s="13"/>
      <c r="G60" s="13"/>
      <c r="H60" s="18"/>
      <c r="I60" s="31"/>
      <c r="J60" s="31"/>
      <c r="K60" s="31"/>
      <c r="L60" s="31"/>
      <c r="M60" s="31"/>
      <c r="N60" s="31"/>
      <c r="O60" s="31"/>
      <c r="P60" s="31"/>
      <c r="Q60" s="30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>
      <c r="A61" s="13"/>
      <c r="B61" s="13"/>
      <c r="C61" s="13"/>
      <c r="D61" s="13"/>
      <c r="E61" s="13"/>
      <c r="F61" s="13"/>
      <c r="G61" s="13"/>
      <c r="H61" s="18"/>
      <c r="I61" s="18"/>
      <c r="J61" s="18"/>
      <c r="K61" s="31"/>
      <c r="L61" s="31"/>
      <c r="M61" s="31"/>
      <c r="N61" s="31"/>
      <c r="O61" s="31"/>
      <c r="P61" s="31"/>
      <c r="Q61" s="30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>
      <c r="A62" s="15"/>
      <c r="B62" s="15"/>
      <c r="C62" s="15"/>
      <c r="D62" s="15"/>
      <c r="E62" s="15"/>
      <c r="F62" s="15"/>
      <c r="G62" s="15"/>
      <c r="H62" s="30"/>
      <c r="I62" s="87"/>
      <c r="J62" s="30"/>
      <c r="K62" s="87"/>
      <c r="L62" s="30"/>
      <c r="M62" s="30"/>
      <c r="N62" s="87"/>
      <c r="O62" s="30"/>
      <c r="P62" s="30"/>
      <c r="Q62" s="30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>
      <c r="A63" s="9"/>
      <c r="B63" s="9"/>
      <c r="C63" s="9"/>
      <c r="D63" s="9"/>
      <c r="E63" s="9"/>
      <c r="F63" s="9"/>
      <c r="G63" s="9"/>
      <c r="H63" s="88"/>
      <c r="I63" s="50"/>
      <c r="J63" s="50"/>
      <c r="K63" s="88"/>
      <c r="L63" s="50"/>
      <c r="M63" s="50"/>
      <c r="N63" s="88"/>
      <c r="O63" s="50"/>
      <c r="P63" s="50"/>
      <c r="Q63" s="30"/>
      <c r="R63" s="50"/>
      <c r="S63" s="13"/>
      <c r="T63" s="13"/>
      <c r="U63" s="13"/>
      <c r="V63" s="13"/>
      <c r="W63" s="13"/>
      <c r="X63" s="13"/>
      <c r="Y63" s="13"/>
      <c r="Z63" s="13"/>
    </row>
    <row r="64" spans="1:26" ht="12.75">
      <c r="A64" s="9"/>
      <c r="B64" s="9"/>
      <c r="C64" s="9"/>
      <c r="D64" s="9"/>
      <c r="E64" s="9"/>
      <c r="F64" s="9"/>
      <c r="G64" s="9"/>
      <c r="H64" s="88"/>
      <c r="I64" s="85"/>
      <c r="J64" s="30"/>
      <c r="K64" s="88"/>
      <c r="L64" s="85"/>
      <c r="M64" s="50"/>
      <c r="N64" s="87"/>
      <c r="O64" s="85"/>
      <c r="P64" s="50"/>
      <c r="Q64" s="30"/>
      <c r="R64" s="50"/>
      <c r="S64" s="13"/>
      <c r="T64" s="13"/>
      <c r="U64" s="13"/>
      <c r="V64" s="13"/>
      <c r="W64" s="13"/>
      <c r="X64" s="13"/>
      <c r="Y64" s="13"/>
      <c r="Z64" s="13"/>
    </row>
    <row r="65" spans="1:26" ht="12.75">
      <c r="A65" s="10"/>
      <c r="B65" s="10"/>
      <c r="C65" s="10"/>
      <c r="D65" s="10"/>
      <c r="E65" s="10"/>
      <c r="F65" s="10"/>
      <c r="G65" s="10"/>
      <c r="H65" s="18"/>
      <c r="I65" s="31"/>
      <c r="J65" s="31"/>
      <c r="K65" s="31"/>
      <c r="L65" s="31"/>
      <c r="M65" s="31"/>
      <c r="N65" s="31"/>
      <c r="O65" s="31"/>
      <c r="P65" s="31"/>
      <c r="Q65" s="30"/>
      <c r="R65" s="48"/>
      <c r="S65" s="13"/>
      <c r="T65" s="13"/>
      <c r="U65" s="13"/>
      <c r="V65" s="13"/>
      <c r="W65" s="13"/>
      <c r="X65" s="13"/>
      <c r="Y65" s="13"/>
      <c r="Z65" s="13"/>
    </row>
    <row r="66" spans="1:26" ht="12.75">
      <c r="A66" s="30"/>
      <c r="B66" s="30"/>
      <c r="C66" s="10"/>
      <c r="D66" s="10"/>
      <c r="E66" s="10"/>
      <c r="F66" s="10"/>
      <c r="G66" s="10"/>
      <c r="H66" s="18"/>
      <c r="I66" s="31"/>
      <c r="J66" s="31"/>
      <c r="K66" s="87"/>
      <c r="L66" s="30"/>
      <c r="M66" s="30"/>
      <c r="N66" s="87"/>
      <c r="O66" s="30"/>
      <c r="P66" s="30"/>
      <c r="Q66" s="30"/>
      <c r="R66" s="48"/>
      <c r="S66" s="13"/>
      <c r="T66" s="13"/>
      <c r="U66" s="13"/>
      <c r="V66" s="13"/>
      <c r="W66" s="13"/>
      <c r="X66" s="13"/>
      <c r="Y66" s="13"/>
      <c r="Z66" s="13"/>
    </row>
    <row r="67" spans="1:26" ht="12.75">
      <c r="A67" s="10"/>
      <c r="B67" s="10"/>
      <c r="C67" s="10"/>
      <c r="D67" s="10"/>
      <c r="E67" s="10"/>
      <c r="F67" s="10"/>
      <c r="G67" s="10"/>
      <c r="H67" s="17"/>
      <c r="I67" s="31"/>
      <c r="J67" s="31"/>
      <c r="K67" s="88"/>
      <c r="L67" s="50"/>
      <c r="M67" s="50"/>
      <c r="N67" s="88"/>
      <c r="O67" s="50"/>
      <c r="P67" s="50"/>
      <c r="Q67" s="30"/>
      <c r="R67" s="48"/>
      <c r="S67" s="13"/>
      <c r="T67" s="13"/>
      <c r="U67" s="13"/>
      <c r="V67" s="13"/>
      <c r="W67" s="13"/>
      <c r="X67" s="13"/>
      <c r="Y67" s="13"/>
      <c r="Z67" s="13"/>
    </row>
    <row r="68" spans="1:26" ht="12.75">
      <c r="A68" s="10"/>
      <c r="B68" s="10"/>
      <c r="C68" s="10"/>
      <c r="D68" s="10"/>
      <c r="E68" s="10"/>
      <c r="F68" s="10"/>
      <c r="G68" s="10"/>
      <c r="H68" s="17"/>
      <c r="I68" s="31"/>
      <c r="J68" s="31"/>
      <c r="K68" s="88"/>
      <c r="L68" s="85"/>
      <c r="M68" s="50"/>
      <c r="N68" s="87"/>
      <c r="O68" s="85"/>
      <c r="P68" s="50"/>
      <c r="Q68" s="30"/>
      <c r="R68" s="48"/>
      <c r="S68" s="13"/>
      <c r="T68" s="13"/>
      <c r="U68" s="13"/>
      <c r="V68" s="13"/>
      <c r="W68" s="13"/>
      <c r="X68" s="13"/>
      <c r="Y68" s="13"/>
      <c r="Z68" s="13"/>
    </row>
    <row r="69" spans="1:26" ht="12.75">
      <c r="A69" s="10"/>
      <c r="B69" s="10"/>
      <c r="C69" s="10"/>
      <c r="D69" s="10"/>
      <c r="E69" s="10"/>
      <c r="F69" s="10"/>
      <c r="G69" s="10"/>
      <c r="H69" s="17"/>
      <c r="I69" s="31"/>
      <c r="J69" s="31"/>
      <c r="K69" s="88"/>
      <c r="L69" s="50"/>
      <c r="M69" s="50"/>
      <c r="N69" s="88"/>
      <c r="O69" s="50"/>
      <c r="P69" s="50"/>
      <c r="Q69" s="30"/>
      <c r="R69" s="48"/>
      <c r="S69" s="13"/>
      <c r="T69" s="13"/>
      <c r="U69" s="13"/>
      <c r="V69" s="13"/>
      <c r="W69" s="13"/>
      <c r="X69" s="13"/>
      <c r="Y69" s="13"/>
      <c r="Z69" s="13"/>
    </row>
    <row r="70" spans="1:26" ht="12.75">
      <c r="A70" s="10"/>
      <c r="B70" s="10"/>
      <c r="C70" s="10"/>
      <c r="D70" s="10"/>
      <c r="E70" s="10"/>
      <c r="F70" s="10"/>
      <c r="G70" s="10"/>
      <c r="H70" s="17"/>
      <c r="I70" s="31"/>
      <c r="J70" s="31"/>
      <c r="K70" s="88"/>
      <c r="L70" s="85"/>
      <c r="M70" s="50"/>
      <c r="N70" s="87"/>
      <c r="O70" s="85"/>
      <c r="P70" s="50"/>
      <c r="Q70" s="30"/>
      <c r="R70" s="48"/>
      <c r="S70" s="13"/>
      <c r="T70" s="13"/>
      <c r="U70" s="13"/>
      <c r="V70" s="13"/>
      <c r="W70" s="13"/>
      <c r="X70" s="13"/>
      <c r="Y70" s="13"/>
      <c r="Z70" s="13"/>
    </row>
    <row r="71" spans="1:26" ht="12.75">
      <c r="A71" s="10"/>
      <c r="B71" s="10"/>
      <c r="C71" s="10"/>
      <c r="D71" s="10"/>
      <c r="E71" s="10"/>
      <c r="F71" s="10"/>
      <c r="G71" s="10"/>
      <c r="H71" s="18"/>
      <c r="I71" s="31"/>
      <c r="J71" s="31"/>
      <c r="K71" s="31"/>
      <c r="L71" s="31"/>
      <c r="M71" s="31"/>
      <c r="N71" s="31"/>
      <c r="O71" s="31"/>
      <c r="P71" s="31"/>
      <c r="Q71" s="30"/>
      <c r="R71" s="48"/>
      <c r="S71" s="13"/>
      <c r="T71" s="13"/>
      <c r="U71" s="13"/>
      <c r="V71" s="13"/>
      <c r="W71" s="13"/>
      <c r="X71" s="13"/>
      <c r="Y71" s="13"/>
      <c r="Z71" s="13"/>
    </row>
    <row r="72" spans="1:26" ht="12.75">
      <c r="A72" s="10"/>
      <c r="B72" s="10"/>
      <c r="C72" s="10"/>
      <c r="D72" s="10"/>
      <c r="E72" s="10"/>
      <c r="F72" s="10"/>
      <c r="G72" s="10"/>
      <c r="H72" s="18"/>
      <c r="I72" s="31"/>
      <c r="J72" s="31"/>
      <c r="K72" s="31"/>
      <c r="L72" s="31"/>
      <c r="M72" s="31"/>
      <c r="N72" s="31"/>
      <c r="O72" s="31"/>
      <c r="P72" s="31"/>
      <c r="Q72" s="30"/>
      <c r="R72" s="48"/>
      <c r="S72" s="13"/>
      <c r="T72" s="13"/>
      <c r="U72" s="13"/>
      <c r="V72" s="13"/>
      <c r="W72" s="13"/>
      <c r="X72" s="13"/>
      <c r="Y72" s="13"/>
      <c r="Z72" s="13"/>
    </row>
    <row r="73" spans="1:26" ht="12.75">
      <c r="A73" s="10"/>
      <c r="B73" s="10"/>
      <c r="C73" s="10"/>
      <c r="D73" s="10"/>
      <c r="E73" s="10"/>
      <c r="F73" s="10"/>
      <c r="G73" s="10"/>
      <c r="H73" s="18"/>
      <c r="I73" s="31"/>
      <c r="J73" s="31"/>
      <c r="K73" s="31"/>
      <c r="L73" s="31"/>
      <c r="M73" s="31"/>
      <c r="N73" s="31"/>
      <c r="O73" s="31"/>
      <c r="P73" s="31"/>
      <c r="Q73" s="30"/>
      <c r="R73" s="24"/>
      <c r="S73" s="13"/>
      <c r="T73" s="13"/>
      <c r="U73" s="13"/>
      <c r="V73" s="13"/>
      <c r="W73" s="13"/>
      <c r="X73" s="13"/>
      <c r="Y73" s="13"/>
      <c r="Z73" s="13"/>
    </row>
    <row r="74" spans="1:26" ht="12.75">
      <c r="A74" s="10"/>
      <c r="B74" s="10"/>
      <c r="C74" s="10"/>
      <c r="D74" s="10"/>
      <c r="E74" s="10"/>
      <c r="F74" s="23"/>
      <c r="G74" s="23"/>
      <c r="H74" s="18"/>
      <c r="I74" s="31"/>
      <c r="J74" s="31"/>
      <c r="K74" s="31"/>
      <c r="L74" s="31"/>
      <c r="M74" s="31"/>
      <c r="N74" s="31"/>
      <c r="O74" s="31"/>
      <c r="P74" s="31"/>
      <c r="Q74" s="30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>
      <c r="A75" s="13"/>
      <c r="B75" s="13"/>
      <c r="C75" s="13"/>
      <c r="D75" s="13"/>
      <c r="E75" s="13"/>
      <c r="F75" s="13"/>
      <c r="G75" s="13"/>
      <c r="H75" s="31"/>
      <c r="I75" s="31"/>
      <c r="J75" s="31"/>
      <c r="K75" s="31"/>
      <c r="L75" s="31"/>
      <c r="M75" s="31"/>
      <c r="N75" s="31"/>
      <c r="O75" s="31"/>
      <c r="P75" s="31"/>
      <c r="Q75" s="30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>
      <c r="A76" s="13"/>
      <c r="B76" s="13"/>
      <c r="C76" s="13"/>
      <c r="D76" s="13"/>
      <c r="E76" s="13"/>
      <c r="F76" s="13"/>
      <c r="G76" s="13"/>
      <c r="H76" s="31"/>
      <c r="I76" s="31"/>
      <c r="J76" s="31"/>
      <c r="K76" s="31"/>
      <c r="L76" s="31"/>
      <c r="M76" s="31"/>
      <c r="N76" s="31"/>
      <c r="O76" s="31"/>
      <c r="P76" s="31"/>
      <c r="Q76" s="30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>
      <c r="A77" s="15"/>
      <c r="B77" s="15"/>
      <c r="C77" s="15"/>
      <c r="D77" s="15"/>
      <c r="E77" s="15"/>
      <c r="F77" s="15"/>
      <c r="G77" s="13"/>
      <c r="H77" s="30"/>
      <c r="I77" s="87"/>
      <c r="J77" s="30"/>
      <c r="K77" s="87"/>
      <c r="L77" s="30"/>
      <c r="M77" s="30"/>
      <c r="N77" s="87"/>
      <c r="O77" s="30"/>
      <c r="P77" s="30"/>
      <c r="Q77" s="30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>
      <c r="A78" s="9"/>
      <c r="B78" s="9"/>
      <c r="C78" s="9"/>
      <c r="D78" s="9"/>
      <c r="E78" s="9"/>
      <c r="F78" s="9"/>
      <c r="G78" s="9"/>
      <c r="H78" s="88"/>
      <c r="I78" s="50"/>
      <c r="J78" s="50"/>
      <c r="K78" s="88"/>
      <c r="L78" s="50"/>
      <c r="M78" s="50"/>
      <c r="N78" s="88"/>
      <c r="O78" s="50"/>
      <c r="P78" s="50"/>
      <c r="Q78" s="30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>
      <c r="A79" s="9"/>
      <c r="B79" s="9"/>
      <c r="C79" s="9"/>
      <c r="D79" s="9"/>
      <c r="E79" s="9"/>
      <c r="F79" s="9"/>
      <c r="G79" s="9"/>
      <c r="H79" s="88"/>
      <c r="I79" s="85"/>
      <c r="J79" s="30"/>
      <c r="K79" s="88"/>
      <c r="L79" s="85"/>
      <c r="M79" s="50"/>
      <c r="N79" s="87"/>
      <c r="O79" s="85"/>
      <c r="P79" s="50"/>
      <c r="Q79" s="30"/>
      <c r="R79" s="50"/>
      <c r="S79" s="13"/>
      <c r="T79" s="13"/>
      <c r="U79" s="13"/>
      <c r="V79" s="13"/>
      <c r="W79" s="13"/>
      <c r="X79" s="13"/>
      <c r="Y79" s="13"/>
      <c r="Z79" s="13"/>
    </row>
    <row r="80" spans="1:26" ht="12.75">
      <c r="A80" s="10"/>
      <c r="B80" s="10"/>
      <c r="C80" s="10"/>
      <c r="D80" s="10"/>
      <c r="E80" s="10"/>
      <c r="F80" s="10"/>
      <c r="G80" s="10"/>
      <c r="H80" s="17"/>
      <c r="I80" s="31"/>
      <c r="J80" s="31"/>
      <c r="K80" s="88"/>
      <c r="L80" s="85"/>
      <c r="M80" s="50"/>
      <c r="N80" s="87"/>
      <c r="O80" s="85"/>
      <c r="P80" s="50"/>
      <c r="Q80" s="30"/>
      <c r="R80" s="50"/>
      <c r="S80" s="13"/>
      <c r="T80" s="13"/>
      <c r="U80" s="13"/>
      <c r="V80" s="13"/>
      <c r="W80" s="13"/>
      <c r="X80" s="13"/>
      <c r="Y80" s="13"/>
      <c r="Z80" s="13"/>
    </row>
    <row r="81" spans="1:26" ht="12.75">
      <c r="A81" s="10"/>
      <c r="B81" s="10"/>
      <c r="C81" s="10"/>
      <c r="D81" s="10"/>
      <c r="E81" s="10"/>
      <c r="F81" s="10"/>
      <c r="G81" s="10"/>
      <c r="H81" s="18"/>
      <c r="I81" s="31"/>
      <c r="J81" s="31"/>
      <c r="K81" s="31"/>
      <c r="L81" s="72"/>
      <c r="M81" s="73"/>
      <c r="N81" s="44"/>
      <c r="O81" s="71"/>
      <c r="P81" s="73"/>
      <c r="Q81" s="30"/>
      <c r="R81" s="48"/>
      <c r="S81" s="13"/>
      <c r="T81" s="13"/>
      <c r="U81" s="13"/>
      <c r="V81" s="13"/>
      <c r="W81" s="13"/>
      <c r="X81" s="13"/>
      <c r="Y81" s="13"/>
      <c r="Z81" s="13"/>
    </row>
    <row r="82" spans="1:26" ht="12.75">
      <c r="A82" s="13"/>
      <c r="B82" s="13"/>
      <c r="C82" s="10"/>
      <c r="D82" s="10"/>
      <c r="E82" s="10"/>
      <c r="F82" s="23"/>
      <c r="G82" s="23"/>
      <c r="H82" s="18"/>
      <c r="I82" s="31"/>
      <c r="J82" s="31"/>
      <c r="K82" s="31"/>
      <c r="L82" s="31"/>
      <c r="M82" s="31"/>
      <c r="N82" s="31"/>
      <c r="O82" s="31"/>
      <c r="P82" s="31"/>
      <c r="Q82" s="30"/>
      <c r="R82" s="48"/>
      <c r="S82" s="13"/>
      <c r="T82" s="13"/>
      <c r="U82" s="13"/>
      <c r="V82" s="13"/>
      <c r="W82" s="13"/>
      <c r="X82" s="13"/>
      <c r="Y82" s="13"/>
      <c r="Z82" s="13"/>
    </row>
    <row r="83" spans="1:2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30"/>
      <c r="R83" s="48"/>
      <c r="S83" s="13"/>
      <c r="T83" s="13"/>
      <c r="U83" s="13"/>
      <c r="V83" s="13"/>
      <c r="W83" s="13"/>
      <c r="X83" s="13"/>
      <c r="Y83" s="13"/>
      <c r="Z83" s="13"/>
    </row>
    <row r="84" spans="1:26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30"/>
      <c r="R84" s="48"/>
      <c r="S84" s="13"/>
      <c r="T84" s="13"/>
      <c r="U84" s="13"/>
      <c r="V84" s="13"/>
      <c r="W84" s="13"/>
      <c r="X84" s="13"/>
      <c r="Y84" s="13"/>
      <c r="Z84" s="13"/>
    </row>
    <row r="85" spans="1:26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30"/>
      <c r="R85" s="48"/>
      <c r="S85" s="13"/>
      <c r="T85" s="13"/>
      <c r="U85" s="13"/>
      <c r="V85" s="13"/>
      <c r="W85" s="13"/>
      <c r="X85" s="13"/>
      <c r="Y85" s="13"/>
      <c r="Z85" s="13"/>
    </row>
    <row r="86" spans="1:26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30"/>
      <c r="R86" s="48"/>
      <c r="S86" s="13"/>
      <c r="T86" s="13"/>
      <c r="U86" s="13"/>
      <c r="V86" s="13"/>
      <c r="W86" s="13"/>
      <c r="X86" s="13"/>
      <c r="Y86" s="13"/>
      <c r="Z86" s="13"/>
    </row>
    <row r="87" spans="1:26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30"/>
      <c r="R87" s="48"/>
      <c r="S87" s="13"/>
      <c r="T87" s="13"/>
      <c r="U87" s="13"/>
      <c r="V87" s="13"/>
      <c r="W87" s="13"/>
      <c r="X87" s="13"/>
      <c r="Y87" s="13"/>
      <c r="Z87" s="13"/>
    </row>
    <row r="88" spans="1:2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30"/>
      <c r="R88" s="48"/>
      <c r="S88" s="13"/>
      <c r="T88" s="13"/>
      <c r="U88" s="13"/>
      <c r="V88" s="13"/>
      <c r="W88" s="13"/>
      <c r="X88" s="13"/>
      <c r="Y88" s="13"/>
      <c r="Z88" s="13"/>
    </row>
    <row r="89" spans="1:26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30"/>
      <c r="R89" s="48"/>
      <c r="S89" s="13"/>
      <c r="T89" s="13"/>
      <c r="U89" s="13"/>
      <c r="V89" s="13"/>
      <c r="W89" s="13"/>
      <c r="X89" s="13"/>
      <c r="Y89" s="13"/>
      <c r="Z89" s="13"/>
    </row>
    <row r="90" spans="1:26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30"/>
      <c r="R90" s="48"/>
      <c r="S90" s="13"/>
      <c r="T90" s="13"/>
      <c r="U90" s="13"/>
      <c r="V90" s="13"/>
      <c r="W90" s="13"/>
      <c r="X90" s="13"/>
      <c r="Y90" s="13"/>
      <c r="Z90" s="13"/>
    </row>
    <row r="91" spans="1:26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30"/>
      <c r="R91" s="48"/>
      <c r="S91" s="13"/>
      <c r="T91" s="13"/>
      <c r="U91" s="13"/>
      <c r="V91" s="13"/>
      <c r="W91" s="13"/>
      <c r="X91" s="13"/>
      <c r="Y91" s="13"/>
      <c r="Z91" s="13"/>
    </row>
    <row r="92" spans="1:26" ht="12.75">
      <c r="A92" s="15"/>
      <c r="B92" s="15"/>
      <c r="C92" s="15"/>
      <c r="D92" s="15"/>
      <c r="E92" s="15"/>
      <c r="F92" s="15"/>
      <c r="G92" s="13"/>
      <c r="H92" s="30"/>
      <c r="I92" s="87"/>
      <c r="J92" s="30"/>
      <c r="K92" s="87"/>
      <c r="L92" s="30"/>
      <c r="M92" s="30"/>
      <c r="N92" s="87"/>
      <c r="O92" s="30"/>
      <c r="P92" s="30"/>
      <c r="Q92" s="30"/>
      <c r="R92" s="48"/>
      <c r="S92" s="13"/>
      <c r="T92" s="13"/>
      <c r="U92" s="13"/>
      <c r="V92" s="13"/>
      <c r="W92" s="13"/>
      <c r="X92" s="13"/>
      <c r="Y92" s="13"/>
      <c r="Z92" s="13"/>
    </row>
    <row r="93" spans="1:26" ht="12.75">
      <c r="A93" s="9"/>
      <c r="B93" s="9"/>
      <c r="C93" s="9"/>
      <c r="D93" s="9"/>
      <c r="E93" s="9"/>
      <c r="F93" s="9"/>
      <c r="G93" s="9"/>
      <c r="H93" s="88"/>
      <c r="I93" s="50"/>
      <c r="J93" s="50"/>
      <c r="K93" s="88"/>
      <c r="L93" s="50"/>
      <c r="M93" s="50"/>
      <c r="N93" s="88"/>
      <c r="O93" s="50"/>
      <c r="P93" s="50"/>
      <c r="Q93" s="30"/>
      <c r="R93" s="30"/>
      <c r="S93" s="13"/>
      <c r="T93" s="13"/>
      <c r="U93" s="13"/>
      <c r="V93" s="13"/>
      <c r="W93" s="13"/>
      <c r="X93" s="13"/>
      <c r="Y93" s="13"/>
      <c r="Z93" s="13"/>
    </row>
    <row r="94" spans="1:26" ht="12.75">
      <c r="A94" s="9"/>
      <c r="B94" s="9"/>
      <c r="C94" s="9"/>
      <c r="D94" s="9"/>
      <c r="E94" s="9"/>
      <c r="F94" s="9"/>
      <c r="G94" s="9"/>
      <c r="H94" s="88"/>
      <c r="I94" s="85"/>
      <c r="J94" s="30"/>
      <c r="K94" s="88"/>
      <c r="L94" s="85"/>
      <c r="M94" s="50"/>
      <c r="N94" s="87"/>
      <c r="O94" s="85"/>
      <c r="P94" s="50"/>
      <c r="Q94" s="30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>
      <c r="A95" s="10"/>
      <c r="B95" s="10"/>
      <c r="C95" s="10"/>
      <c r="D95" s="10"/>
      <c r="E95" s="10"/>
      <c r="F95" s="10"/>
      <c r="G95" s="10"/>
      <c r="H95" s="18"/>
      <c r="I95" s="31"/>
      <c r="J95" s="31"/>
      <c r="K95" s="31"/>
      <c r="L95" s="31"/>
      <c r="M95" s="31"/>
      <c r="N95" s="31"/>
      <c r="O95" s="31"/>
      <c r="P95" s="31"/>
      <c r="Q95" s="30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>
      <c r="A96" s="10"/>
      <c r="B96" s="10"/>
      <c r="C96" s="10"/>
      <c r="D96" s="10"/>
      <c r="E96" s="10"/>
      <c r="F96" s="10"/>
      <c r="G96" s="10"/>
      <c r="H96" s="18"/>
      <c r="I96" s="31"/>
      <c r="J96" s="31"/>
      <c r="K96" s="13"/>
      <c r="L96" s="13"/>
      <c r="M96" s="13"/>
      <c r="N96" s="13"/>
      <c r="O96" s="13"/>
      <c r="P96" s="13"/>
      <c r="Q96" s="30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>
      <c r="A97" s="13"/>
      <c r="B97" s="13"/>
      <c r="C97" s="10"/>
      <c r="D97" s="10"/>
      <c r="E97" s="10"/>
      <c r="F97" s="23"/>
      <c r="G97" s="23"/>
      <c r="H97" s="18"/>
      <c r="I97" s="31"/>
      <c r="J97" s="31"/>
      <c r="K97" s="31"/>
      <c r="L97" s="31"/>
      <c r="M97" s="31"/>
      <c r="N97" s="31"/>
      <c r="O97" s="31"/>
      <c r="P97" s="31"/>
      <c r="Q97" s="30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30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30"/>
      <c r="R99" s="50"/>
      <c r="S99" s="13"/>
      <c r="T99" s="13"/>
      <c r="U99" s="13"/>
      <c r="V99" s="13"/>
      <c r="W99" s="13"/>
      <c r="X99" s="13"/>
      <c r="Y99" s="13"/>
      <c r="Z99" s="13"/>
    </row>
    <row r="100" spans="1:2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30"/>
      <c r="R100" s="50"/>
      <c r="S100" s="13"/>
      <c r="T100" s="13"/>
      <c r="U100" s="13"/>
      <c r="V100" s="13"/>
      <c r="W100" s="13"/>
      <c r="X100" s="13"/>
      <c r="Y100" s="13"/>
      <c r="Z100" s="13"/>
    </row>
    <row r="101" spans="1:2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48"/>
      <c r="S101" s="13"/>
      <c r="T101" s="13"/>
      <c r="U101" s="13"/>
      <c r="V101" s="13"/>
      <c r="W101" s="13"/>
      <c r="X101" s="13"/>
      <c r="Y101" s="13"/>
      <c r="Z101" s="13"/>
    </row>
    <row r="102" spans="1:26" ht="12.75">
      <c r="A102" s="15"/>
      <c r="B102" s="15"/>
      <c r="C102" s="15"/>
      <c r="D102" s="15"/>
      <c r="E102" s="15"/>
      <c r="F102" s="15"/>
      <c r="G102" s="15"/>
      <c r="H102" s="30"/>
      <c r="I102" s="87"/>
      <c r="J102" s="30"/>
      <c r="K102" s="87"/>
      <c r="L102" s="30"/>
      <c r="M102" s="30"/>
      <c r="N102" s="87"/>
      <c r="O102" s="30"/>
      <c r="P102" s="30"/>
      <c r="Q102" s="30"/>
      <c r="R102" s="48"/>
      <c r="S102" s="13"/>
      <c r="T102" s="13"/>
      <c r="U102" s="13"/>
      <c r="V102" s="13"/>
      <c r="W102" s="13"/>
      <c r="X102" s="13"/>
      <c r="Y102" s="13"/>
      <c r="Z102" s="13"/>
    </row>
    <row r="103" spans="1:26" ht="12.75">
      <c r="A103" s="9"/>
      <c r="B103" s="9"/>
      <c r="C103" s="9"/>
      <c r="D103" s="9"/>
      <c r="E103" s="9"/>
      <c r="F103" s="9"/>
      <c r="G103" s="9"/>
      <c r="H103" s="88"/>
      <c r="I103" s="50"/>
      <c r="J103" s="50"/>
      <c r="K103" s="88"/>
      <c r="L103" s="50"/>
      <c r="M103" s="50"/>
      <c r="N103" s="88"/>
      <c r="O103" s="50"/>
      <c r="P103" s="50"/>
      <c r="Q103" s="30"/>
      <c r="R103" s="48"/>
      <c r="S103" s="13"/>
      <c r="T103" s="13"/>
      <c r="U103" s="13"/>
      <c r="V103" s="13"/>
      <c r="W103" s="13"/>
      <c r="X103" s="13"/>
      <c r="Y103" s="13"/>
      <c r="Z103" s="13"/>
    </row>
    <row r="104" spans="1:26" ht="12.75">
      <c r="A104" s="9"/>
      <c r="B104" s="9"/>
      <c r="C104" s="9"/>
      <c r="D104" s="9"/>
      <c r="E104" s="9"/>
      <c r="F104" s="9"/>
      <c r="G104" s="9"/>
      <c r="H104" s="88"/>
      <c r="I104" s="85"/>
      <c r="J104" s="30"/>
      <c r="K104" s="88"/>
      <c r="L104" s="85"/>
      <c r="M104" s="50"/>
      <c r="N104" s="87"/>
      <c r="O104" s="85"/>
      <c r="P104" s="50"/>
      <c r="Q104" s="30"/>
      <c r="R104" s="48"/>
      <c r="S104" s="13"/>
      <c r="T104" s="13"/>
      <c r="U104" s="13"/>
      <c r="V104" s="13"/>
      <c r="W104" s="13"/>
      <c r="X104" s="13"/>
      <c r="Y104" s="13"/>
      <c r="Z104" s="13"/>
    </row>
    <row r="105" spans="1:26" ht="12.75">
      <c r="A105" s="10"/>
      <c r="B105" s="10"/>
      <c r="C105" s="10"/>
      <c r="D105" s="10"/>
      <c r="E105" s="10"/>
      <c r="F105" s="10"/>
      <c r="G105" s="10"/>
      <c r="H105" s="18"/>
      <c r="I105" s="31"/>
      <c r="J105" s="31"/>
      <c r="K105" s="87"/>
      <c r="L105" s="30"/>
      <c r="M105" s="30"/>
      <c r="N105" s="87"/>
      <c r="O105" s="30"/>
      <c r="P105" s="30"/>
      <c r="Q105" s="30"/>
      <c r="R105" s="48"/>
      <c r="S105" s="13"/>
      <c r="T105" s="13"/>
      <c r="U105" s="13"/>
      <c r="V105" s="13"/>
      <c r="W105" s="13"/>
      <c r="X105" s="13"/>
      <c r="Y105" s="13"/>
      <c r="Z105" s="13"/>
    </row>
    <row r="106" spans="1:26" ht="12.75">
      <c r="A106" s="10"/>
      <c r="B106" s="10"/>
      <c r="C106" s="10"/>
      <c r="D106" s="10"/>
      <c r="E106" s="10"/>
      <c r="F106" s="10"/>
      <c r="G106" s="10"/>
      <c r="H106" s="17"/>
      <c r="I106" s="31"/>
      <c r="J106" s="31"/>
      <c r="K106" s="88"/>
      <c r="L106" s="50"/>
      <c r="M106" s="50"/>
      <c r="N106" s="88"/>
      <c r="O106" s="50"/>
      <c r="P106" s="50"/>
      <c r="Q106" s="30"/>
      <c r="R106" s="66"/>
      <c r="S106" s="13"/>
      <c r="T106" s="13"/>
      <c r="U106" s="13"/>
      <c r="V106" s="13"/>
      <c r="W106" s="13"/>
      <c r="X106" s="13"/>
      <c r="Y106" s="13"/>
      <c r="Z106" s="13"/>
    </row>
    <row r="107" spans="1:26" ht="12.75">
      <c r="A107" s="10"/>
      <c r="B107" s="10"/>
      <c r="C107" s="10"/>
      <c r="D107" s="10"/>
      <c r="E107" s="10"/>
      <c r="F107" s="10"/>
      <c r="G107" s="10"/>
      <c r="H107" s="17"/>
      <c r="I107" s="31"/>
      <c r="J107" s="31"/>
      <c r="K107" s="88"/>
      <c r="L107" s="85"/>
      <c r="M107" s="50"/>
      <c r="N107" s="87"/>
      <c r="O107" s="85"/>
      <c r="P107" s="50"/>
      <c r="Q107" s="30"/>
      <c r="R107" s="48"/>
      <c r="S107" s="30"/>
      <c r="T107" s="13"/>
      <c r="U107" s="13"/>
      <c r="V107" s="13"/>
      <c r="W107" s="13"/>
      <c r="X107" s="13"/>
      <c r="Y107" s="13"/>
      <c r="Z107" s="13"/>
    </row>
    <row r="108" spans="1:26" ht="12.75">
      <c r="A108" s="13"/>
      <c r="B108" s="13"/>
      <c r="C108" s="10"/>
      <c r="D108" s="10"/>
      <c r="E108" s="10"/>
      <c r="F108" s="23"/>
      <c r="G108" s="23"/>
      <c r="H108" s="17"/>
      <c r="I108" s="31"/>
      <c r="J108" s="31"/>
      <c r="K108" s="88"/>
      <c r="L108" s="50"/>
      <c r="M108" s="50"/>
      <c r="N108" s="88"/>
      <c r="O108" s="50"/>
      <c r="P108" s="50"/>
      <c r="Q108" s="30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30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>
      <c r="A110" s="13"/>
      <c r="B110" s="13"/>
      <c r="C110" s="13"/>
      <c r="D110" s="13"/>
      <c r="E110" s="13"/>
      <c r="F110" s="13"/>
      <c r="G110" s="13"/>
      <c r="H110" s="17"/>
      <c r="I110" s="31"/>
      <c r="J110" s="31"/>
      <c r="K110" s="88"/>
      <c r="L110" s="85"/>
      <c r="M110" s="50"/>
      <c r="N110" s="87"/>
      <c r="O110" s="85"/>
      <c r="P110" s="50"/>
      <c r="Q110" s="30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>
      <c r="A111" s="121"/>
      <c r="B111" s="121"/>
      <c r="C111" s="122"/>
      <c r="D111" s="121"/>
      <c r="E111" s="121"/>
      <c r="F111" s="121"/>
      <c r="G111" s="121"/>
      <c r="H111" s="18"/>
      <c r="I111" s="31"/>
      <c r="J111" s="31"/>
      <c r="K111" s="31"/>
      <c r="L111" s="31"/>
      <c r="M111" s="31"/>
      <c r="N111" s="31"/>
      <c r="O111" s="31"/>
      <c r="P111" s="31"/>
      <c r="Q111" s="30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>
      <c r="A112" s="13"/>
      <c r="B112" s="13"/>
      <c r="C112" s="13"/>
      <c r="D112" s="13"/>
      <c r="E112" s="13"/>
      <c r="F112" s="13"/>
      <c r="G112" s="13"/>
      <c r="H112" s="18"/>
      <c r="I112" s="31"/>
      <c r="J112" s="31"/>
      <c r="K112" s="31"/>
      <c r="L112" s="31"/>
      <c r="M112" s="31"/>
      <c r="N112" s="31"/>
      <c r="O112" s="31"/>
      <c r="P112" s="31"/>
      <c r="Q112" s="30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>
      <c r="A113" s="15"/>
      <c r="B113" s="15"/>
      <c r="C113" s="15"/>
      <c r="D113" s="15"/>
      <c r="E113" s="15"/>
      <c r="F113" s="15"/>
      <c r="G113" s="15"/>
      <c r="H113" s="30"/>
      <c r="I113" s="87"/>
      <c r="J113" s="30"/>
      <c r="K113" s="87"/>
      <c r="L113" s="30"/>
      <c r="M113" s="30"/>
      <c r="N113" s="87"/>
      <c r="O113" s="30"/>
      <c r="P113" s="30"/>
      <c r="Q113" s="30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>
      <c r="A114" s="9"/>
      <c r="B114" s="9"/>
      <c r="C114" s="9"/>
      <c r="D114" s="9"/>
      <c r="E114" s="9"/>
      <c r="F114" s="9"/>
      <c r="G114" s="9"/>
      <c r="H114" s="88"/>
      <c r="I114" s="50"/>
      <c r="J114" s="50"/>
      <c r="K114" s="88"/>
      <c r="L114" s="50"/>
      <c r="M114" s="50"/>
      <c r="N114" s="88"/>
      <c r="O114" s="50"/>
      <c r="P114" s="50"/>
      <c r="Q114" s="30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>
      <c r="A115" s="9"/>
      <c r="B115" s="9"/>
      <c r="C115" s="9"/>
      <c r="D115" s="9"/>
      <c r="E115" s="9"/>
      <c r="F115" s="9"/>
      <c r="G115" s="9"/>
      <c r="H115" s="88"/>
      <c r="I115" s="85"/>
      <c r="J115" s="30"/>
      <c r="K115" s="88"/>
      <c r="L115" s="85"/>
      <c r="M115" s="50"/>
      <c r="N115" s="87"/>
      <c r="O115" s="85"/>
      <c r="P115" s="50"/>
      <c r="Q115" s="30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>
      <c r="A116" s="10"/>
      <c r="B116" s="10"/>
      <c r="C116" s="10"/>
      <c r="D116" s="10"/>
      <c r="E116" s="10"/>
      <c r="F116" s="10"/>
      <c r="G116" s="10"/>
      <c r="H116" s="18"/>
      <c r="I116" s="31"/>
      <c r="J116" s="31"/>
      <c r="K116" s="31"/>
      <c r="L116" s="31"/>
      <c r="M116" s="31"/>
      <c r="N116" s="31"/>
      <c r="O116" s="31"/>
      <c r="P116" s="31"/>
      <c r="Q116" s="30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>
      <c r="A117" s="10"/>
      <c r="B117" s="10"/>
      <c r="C117" s="10"/>
      <c r="D117" s="10"/>
      <c r="E117" s="10"/>
      <c r="F117" s="10"/>
      <c r="G117" s="10"/>
      <c r="H117" s="18"/>
      <c r="I117" s="31"/>
      <c r="J117" s="31"/>
      <c r="K117" s="31"/>
      <c r="L117" s="31"/>
      <c r="M117" s="31"/>
      <c r="N117" s="31"/>
      <c r="O117" s="31"/>
      <c r="P117" s="31"/>
      <c r="Q117" s="30"/>
      <c r="R117" s="50"/>
      <c r="S117" s="13"/>
      <c r="T117" s="13"/>
      <c r="U117" s="13"/>
      <c r="V117" s="13"/>
      <c r="W117" s="13"/>
      <c r="X117" s="13"/>
      <c r="Y117" s="13"/>
      <c r="Z117" s="13"/>
    </row>
    <row r="118" spans="1:26" ht="12.75">
      <c r="A118" s="10"/>
      <c r="B118" s="10"/>
      <c r="C118" s="10"/>
      <c r="D118" s="10"/>
      <c r="E118" s="10"/>
      <c r="F118" s="10"/>
      <c r="G118" s="10"/>
      <c r="H118" s="18"/>
      <c r="I118" s="31"/>
      <c r="J118" s="31"/>
      <c r="K118" s="87"/>
      <c r="L118" s="30"/>
      <c r="M118" s="30"/>
      <c r="N118" s="87"/>
      <c r="O118" s="30"/>
      <c r="P118" s="30"/>
      <c r="Q118" s="30"/>
      <c r="R118" s="50"/>
      <c r="S118" s="13"/>
      <c r="T118" s="13"/>
      <c r="U118" s="13"/>
      <c r="V118" s="13"/>
      <c r="W118" s="13"/>
      <c r="X118" s="13"/>
      <c r="Y118" s="13"/>
      <c r="Z118" s="13"/>
    </row>
    <row r="119" spans="1:26" ht="12.75">
      <c r="A119" s="58"/>
      <c r="B119" s="58"/>
      <c r="C119" s="10"/>
      <c r="D119" s="10"/>
      <c r="E119" s="10"/>
      <c r="F119" s="10"/>
      <c r="G119" s="10"/>
      <c r="H119" s="17"/>
      <c r="I119" s="31"/>
      <c r="J119" s="31"/>
      <c r="K119" s="88"/>
      <c r="L119" s="50"/>
      <c r="M119" s="50"/>
      <c r="N119" s="88"/>
      <c r="O119" s="50"/>
      <c r="P119" s="50"/>
      <c r="Q119" s="30"/>
      <c r="R119" s="48"/>
      <c r="S119" s="13"/>
      <c r="T119" s="13"/>
      <c r="U119" s="13"/>
      <c r="V119" s="13"/>
      <c r="W119" s="13"/>
      <c r="X119" s="13"/>
      <c r="Y119" s="13"/>
      <c r="Z119" s="13"/>
    </row>
    <row r="120" spans="1:26" ht="12.75">
      <c r="A120" s="13"/>
      <c r="B120" s="13"/>
      <c r="C120" s="10"/>
      <c r="D120" s="10"/>
      <c r="E120" s="10"/>
      <c r="F120" s="23"/>
      <c r="G120" s="23"/>
      <c r="H120" s="18"/>
      <c r="I120" s="31"/>
      <c r="J120" s="31"/>
      <c r="K120" s="87"/>
      <c r="L120" s="30"/>
      <c r="M120" s="30"/>
      <c r="N120" s="87"/>
      <c r="O120" s="30"/>
      <c r="P120" s="30"/>
      <c r="Q120" s="30"/>
      <c r="R120" s="48"/>
      <c r="S120" s="13"/>
      <c r="T120" s="13"/>
      <c r="U120" s="13"/>
      <c r="V120" s="13"/>
      <c r="W120" s="13"/>
      <c r="X120" s="13"/>
      <c r="Y120" s="13"/>
      <c r="Z120" s="13"/>
    </row>
    <row r="121" spans="1:2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30"/>
      <c r="R121" s="48"/>
      <c r="S121" s="13"/>
      <c r="T121" s="13"/>
      <c r="U121" s="13"/>
      <c r="V121" s="13"/>
      <c r="W121" s="13"/>
      <c r="X121" s="13"/>
      <c r="Y121" s="13"/>
      <c r="Z121" s="13"/>
    </row>
    <row r="122" spans="1:26" ht="12.75">
      <c r="A122" s="13"/>
      <c r="B122" s="13"/>
      <c r="C122" s="13"/>
      <c r="D122" s="13"/>
      <c r="E122" s="13"/>
      <c r="F122" s="13"/>
      <c r="G122" s="13"/>
      <c r="H122" s="17"/>
      <c r="I122" s="31"/>
      <c r="J122" s="31"/>
      <c r="K122" s="88"/>
      <c r="L122" s="50"/>
      <c r="M122" s="50"/>
      <c r="N122" s="88"/>
      <c r="O122" s="50"/>
      <c r="P122" s="50"/>
      <c r="Q122" s="30"/>
      <c r="R122" s="48"/>
      <c r="S122" s="13"/>
      <c r="T122" s="13"/>
      <c r="U122" s="13"/>
      <c r="V122" s="13"/>
      <c r="W122" s="13"/>
      <c r="X122" s="13"/>
      <c r="Y122" s="13"/>
      <c r="Z122" s="13"/>
    </row>
    <row r="123" spans="1:26" ht="12.75">
      <c r="A123" s="15"/>
      <c r="B123" s="15"/>
      <c r="C123" s="15"/>
      <c r="D123" s="15"/>
      <c r="E123" s="15"/>
      <c r="F123" s="15"/>
      <c r="G123" s="13"/>
      <c r="H123" s="30"/>
      <c r="I123" s="87"/>
      <c r="J123" s="30"/>
      <c r="K123" s="87"/>
      <c r="L123" s="30"/>
      <c r="M123" s="30"/>
      <c r="N123" s="87"/>
      <c r="O123" s="30"/>
      <c r="P123" s="30"/>
      <c r="Q123" s="30"/>
      <c r="R123" s="48"/>
      <c r="S123" s="13"/>
      <c r="T123" s="13"/>
      <c r="U123" s="13"/>
      <c r="V123" s="13"/>
      <c r="W123" s="13"/>
      <c r="X123" s="13"/>
      <c r="Y123" s="13"/>
      <c r="Z123" s="13"/>
    </row>
    <row r="124" spans="1:26" ht="12.75">
      <c r="A124" s="9"/>
      <c r="B124" s="9"/>
      <c r="C124" s="9"/>
      <c r="D124" s="9"/>
      <c r="E124" s="9"/>
      <c r="F124" s="9"/>
      <c r="G124" s="9"/>
      <c r="H124" s="88"/>
      <c r="I124" s="50"/>
      <c r="J124" s="50"/>
      <c r="K124" s="88"/>
      <c r="L124" s="50"/>
      <c r="M124" s="50"/>
      <c r="N124" s="88"/>
      <c r="O124" s="50"/>
      <c r="P124" s="50"/>
      <c r="Q124" s="30"/>
      <c r="R124" s="45"/>
      <c r="S124" s="13"/>
      <c r="T124" s="13"/>
      <c r="U124" s="13"/>
      <c r="V124" s="13"/>
      <c r="W124" s="13"/>
      <c r="X124" s="13"/>
      <c r="Y124" s="13"/>
      <c r="Z124" s="13"/>
    </row>
    <row r="125" spans="1:26" ht="12.75">
      <c r="A125" s="9"/>
      <c r="B125" s="9"/>
      <c r="C125" s="9"/>
      <c r="D125" s="9"/>
      <c r="E125" s="9"/>
      <c r="F125" s="9"/>
      <c r="G125" s="9"/>
      <c r="H125" s="88"/>
      <c r="I125" s="85"/>
      <c r="J125" s="30"/>
      <c r="K125" s="88"/>
      <c r="L125" s="85"/>
      <c r="M125" s="50"/>
      <c r="N125" s="87"/>
      <c r="O125" s="85"/>
      <c r="P125" s="50"/>
      <c r="Q125" s="30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>
      <c r="A126" s="10"/>
      <c r="B126" s="10"/>
      <c r="C126" s="10"/>
      <c r="D126" s="10"/>
      <c r="E126" s="10"/>
      <c r="F126" s="10"/>
      <c r="G126" s="10"/>
      <c r="H126" s="18"/>
      <c r="I126" s="31"/>
      <c r="J126" s="31"/>
      <c r="K126" s="31"/>
      <c r="L126" s="31"/>
      <c r="M126" s="31"/>
      <c r="N126" s="31"/>
      <c r="O126" s="31"/>
      <c r="P126" s="31"/>
      <c r="Q126" s="30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>
      <c r="A127" s="10"/>
      <c r="B127" s="10"/>
      <c r="C127" s="10"/>
      <c r="D127" s="10"/>
      <c r="E127" s="10"/>
      <c r="F127" s="10"/>
      <c r="G127" s="10"/>
      <c r="H127" s="123"/>
      <c r="I127" s="31"/>
      <c r="J127" s="31"/>
      <c r="K127" s="31"/>
      <c r="L127" s="31"/>
      <c r="M127" s="31"/>
      <c r="N127" s="31"/>
      <c r="O127" s="31"/>
      <c r="P127" s="31"/>
      <c r="Q127" s="30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>
      <c r="A128" s="10"/>
      <c r="B128" s="10"/>
      <c r="C128" s="10"/>
      <c r="D128" s="10"/>
      <c r="E128" s="10"/>
      <c r="F128" s="10"/>
      <c r="G128" s="10"/>
      <c r="H128" s="18"/>
      <c r="I128" s="31"/>
      <c r="J128" s="31"/>
      <c r="K128" s="31"/>
      <c r="L128" s="31"/>
      <c r="M128" s="31"/>
      <c r="N128" s="31"/>
      <c r="O128" s="31"/>
      <c r="P128" s="31"/>
      <c r="Q128" s="30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>
      <c r="A129" s="10"/>
      <c r="B129" s="10"/>
      <c r="C129" s="10"/>
      <c r="D129" s="10"/>
      <c r="E129" s="10"/>
      <c r="F129" s="10"/>
      <c r="G129" s="10"/>
      <c r="H129" s="18"/>
      <c r="I129" s="31"/>
      <c r="J129" s="31"/>
      <c r="K129" s="31"/>
      <c r="L129" s="31"/>
      <c r="M129" s="31"/>
      <c r="N129" s="31"/>
      <c r="O129" s="31"/>
      <c r="P129" s="31"/>
      <c r="Q129" s="30"/>
      <c r="R129" s="50"/>
      <c r="S129" s="13"/>
      <c r="T129" s="13"/>
      <c r="U129" s="13"/>
      <c r="V129" s="13"/>
      <c r="W129" s="13"/>
      <c r="X129" s="13"/>
      <c r="Y129" s="13"/>
      <c r="Z129" s="13"/>
    </row>
    <row r="130" spans="1:26" ht="12.75">
      <c r="A130" s="10"/>
      <c r="B130" s="10"/>
      <c r="C130" s="10"/>
      <c r="D130" s="10"/>
      <c r="E130" s="10"/>
      <c r="F130" s="10"/>
      <c r="G130" s="10"/>
      <c r="H130" s="18"/>
      <c r="I130" s="31"/>
      <c r="J130" s="31"/>
      <c r="K130" s="31"/>
      <c r="L130" s="31"/>
      <c r="M130" s="31"/>
      <c r="N130" s="31"/>
      <c r="O130" s="31"/>
      <c r="P130" s="31"/>
      <c r="Q130" s="30"/>
      <c r="R130" s="50"/>
      <c r="S130" s="13"/>
      <c r="T130" s="13"/>
      <c r="U130" s="13"/>
      <c r="V130" s="13"/>
      <c r="W130" s="13"/>
      <c r="X130" s="13"/>
      <c r="Y130" s="13"/>
      <c r="Z130" s="13"/>
    </row>
    <row r="131" spans="1:26" ht="12.75">
      <c r="A131" s="13"/>
      <c r="B131" s="13"/>
      <c r="C131" s="10"/>
      <c r="D131" s="10"/>
      <c r="E131" s="10"/>
      <c r="F131" s="23"/>
      <c r="G131" s="23"/>
      <c r="H131" s="18"/>
      <c r="I131" s="31"/>
      <c r="J131" s="31"/>
      <c r="K131" s="31"/>
      <c r="L131" s="31"/>
      <c r="M131" s="31"/>
      <c r="N131" s="31"/>
      <c r="O131" s="31"/>
      <c r="P131" s="31"/>
      <c r="Q131" s="30"/>
      <c r="R131" s="48"/>
      <c r="S131" s="13"/>
      <c r="T131" s="13"/>
      <c r="U131" s="13"/>
      <c r="V131" s="13"/>
      <c r="W131" s="13"/>
      <c r="X131" s="13"/>
      <c r="Y131" s="13"/>
      <c r="Z131" s="13"/>
    </row>
    <row r="132" spans="1:26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30"/>
      <c r="R132" s="48"/>
      <c r="S132" s="13"/>
      <c r="T132" s="13"/>
      <c r="U132" s="13"/>
      <c r="V132" s="13"/>
      <c r="W132" s="13"/>
      <c r="X132" s="13"/>
      <c r="Y132" s="13"/>
      <c r="Z132" s="13"/>
    </row>
    <row r="133" spans="1:26" ht="12.75">
      <c r="A133" s="13"/>
      <c r="B133" s="13"/>
      <c r="C133" s="13"/>
      <c r="D133" s="13"/>
      <c r="E133" s="13"/>
      <c r="F133" s="13"/>
      <c r="G133" s="13"/>
      <c r="H133" s="31"/>
      <c r="I133" s="31"/>
      <c r="J133" s="31"/>
      <c r="K133" s="31"/>
      <c r="L133" s="31"/>
      <c r="M133" s="31"/>
      <c r="N133" s="31"/>
      <c r="O133" s="31"/>
      <c r="P133" s="31"/>
      <c r="Q133" s="30"/>
      <c r="R133" s="48"/>
      <c r="S133" s="13"/>
      <c r="T133" s="13"/>
      <c r="U133" s="13"/>
      <c r="V133" s="13"/>
      <c r="W133" s="13"/>
      <c r="X133" s="13"/>
      <c r="Y133" s="13"/>
      <c r="Z133" s="13"/>
    </row>
    <row r="134" spans="1:26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30"/>
      <c r="R134" s="48"/>
      <c r="S134" s="13"/>
      <c r="T134" s="13"/>
      <c r="U134" s="13"/>
      <c r="V134" s="13"/>
      <c r="W134" s="13"/>
      <c r="X134" s="13"/>
      <c r="Y134" s="13"/>
      <c r="Z134" s="13"/>
    </row>
    <row r="135" spans="1:26" ht="12.75">
      <c r="A135" s="15"/>
      <c r="B135" s="15"/>
      <c r="C135" s="15"/>
      <c r="D135" s="15"/>
      <c r="E135" s="15"/>
      <c r="F135" s="15"/>
      <c r="G135" s="13"/>
      <c r="H135" s="30"/>
      <c r="I135" s="87"/>
      <c r="J135" s="30"/>
      <c r="K135" s="87"/>
      <c r="L135" s="30"/>
      <c r="M135" s="30"/>
      <c r="N135" s="87"/>
      <c r="O135" s="30"/>
      <c r="P135" s="30"/>
      <c r="Q135" s="30"/>
      <c r="R135" s="48"/>
      <c r="S135" s="13"/>
      <c r="T135" s="13"/>
      <c r="U135" s="13"/>
      <c r="V135" s="13"/>
      <c r="W135" s="13"/>
      <c r="X135" s="13"/>
      <c r="Y135" s="13"/>
      <c r="Z135" s="13"/>
    </row>
    <row r="136" spans="1:26" ht="12.75">
      <c r="A136" s="9"/>
      <c r="B136" s="9"/>
      <c r="C136" s="9"/>
      <c r="D136" s="9"/>
      <c r="E136" s="9"/>
      <c r="F136" s="9"/>
      <c r="G136" s="9"/>
      <c r="H136" s="88"/>
      <c r="I136" s="50"/>
      <c r="J136" s="50"/>
      <c r="K136" s="88"/>
      <c r="L136" s="50"/>
      <c r="M136" s="50"/>
      <c r="N136" s="88"/>
      <c r="O136" s="50"/>
      <c r="P136" s="50"/>
      <c r="Q136" s="30"/>
      <c r="R136" s="48"/>
      <c r="S136" s="13"/>
      <c r="T136" s="13"/>
      <c r="U136" s="13"/>
      <c r="V136" s="13"/>
      <c r="W136" s="13"/>
      <c r="X136" s="13"/>
      <c r="Y136" s="13"/>
      <c r="Z136" s="13"/>
    </row>
    <row r="137" spans="1:26" ht="12.75">
      <c r="A137" s="9"/>
      <c r="B137" s="9"/>
      <c r="C137" s="9"/>
      <c r="D137" s="9"/>
      <c r="E137" s="9"/>
      <c r="F137" s="9"/>
      <c r="G137" s="9"/>
      <c r="H137" s="88"/>
      <c r="I137" s="85"/>
      <c r="J137" s="30"/>
      <c r="K137" s="88"/>
      <c r="L137" s="85"/>
      <c r="M137" s="50"/>
      <c r="N137" s="87"/>
      <c r="O137" s="85"/>
      <c r="P137" s="50"/>
      <c r="Q137" s="30"/>
      <c r="R137" s="48"/>
      <c r="S137" s="13"/>
      <c r="T137" s="13"/>
      <c r="U137" s="13"/>
      <c r="V137" s="13"/>
      <c r="W137" s="13"/>
      <c r="X137" s="13"/>
      <c r="Y137" s="13"/>
      <c r="Z137" s="13"/>
    </row>
    <row r="138" spans="1:26" ht="12.75">
      <c r="A138" s="61"/>
      <c r="B138" s="61"/>
      <c r="C138" s="30"/>
      <c r="D138" s="30"/>
      <c r="E138" s="30"/>
      <c r="F138" s="30"/>
      <c r="G138" s="30"/>
      <c r="H138" s="18"/>
      <c r="I138" s="31"/>
      <c r="J138" s="31"/>
      <c r="K138" s="13"/>
      <c r="L138" s="13"/>
      <c r="M138" s="13"/>
      <c r="N138" s="13"/>
      <c r="O138" s="13"/>
      <c r="P138" s="13"/>
      <c r="Q138" s="30"/>
      <c r="R138" s="48"/>
      <c r="S138" s="13"/>
      <c r="T138" s="13"/>
      <c r="U138" s="13"/>
      <c r="V138" s="13"/>
      <c r="W138" s="13"/>
      <c r="X138" s="13"/>
      <c r="Y138" s="13"/>
      <c r="Z138" s="13"/>
    </row>
    <row r="139" spans="1:26" ht="12.75">
      <c r="A139" s="61"/>
      <c r="B139" s="61"/>
      <c r="C139" s="30"/>
      <c r="D139" s="30"/>
      <c r="E139" s="30"/>
      <c r="F139" s="30"/>
      <c r="G139" s="30"/>
      <c r="H139" s="17"/>
      <c r="I139" s="31"/>
      <c r="J139" s="31"/>
      <c r="K139" s="88"/>
      <c r="L139" s="85"/>
      <c r="M139" s="50"/>
      <c r="N139" s="87"/>
      <c r="O139" s="85"/>
      <c r="P139" s="50"/>
      <c r="Q139" s="30"/>
      <c r="R139" s="48"/>
      <c r="S139" s="13"/>
      <c r="T139" s="13"/>
      <c r="U139" s="13"/>
      <c r="V139" s="13"/>
      <c r="W139" s="13"/>
      <c r="X139" s="13"/>
      <c r="Y139" s="13"/>
      <c r="Z139" s="13"/>
    </row>
    <row r="140" spans="1:26" ht="12.75">
      <c r="A140" s="13"/>
      <c r="B140" s="13"/>
      <c r="C140" s="10"/>
      <c r="D140" s="10"/>
      <c r="E140" s="10"/>
      <c r="F140" s="23"/>
      <c r="G140" s="23"/>
      <c r="H140" s="17"/>
      <c r="I140" s="31"/>
      <c r="J140" s="31"/>
      <c r="K140" s="88"/>
      <c r="L140" s="50"/>
      <c r="M140" s="50"/>
      <c r="N140" s="88"/>
      <c r="O140" s="50"/>
      <c r="P140" s="50"/>
      <c r="Q140" s="30"/>
      <c r="R140" s="45"/>
      <c r="S140" s="13"/>
      <c r="T140" s="13"/>
      <c r="U140" s="13"/>
      <c r="V140" s="13"/>
      <c r="W140" s="13"/>
      <c r="X140" s="13"/>
      <c r="Y140" s="13"/>
      <c r="Z140" s="13"/>
    </row>
    <row r="141" spans="1:26" ht="12.75">
      <c r="A141" s="10"/>
      <c r="B141" s="10"/>
      <c r="C141" s="13"/>
      <c r="D141" s="13"/>
      <c r="E141" s="13"/>
      <c r="F141" s="13"/>
      <c r="G141" s="13"/>
      <c r="H141" s="17"/>
      <c r="I141" s="17"/>
      <c r="J141" s="17"/>
      <c r="K141" s="88"/>
      <c r="L141" s="85"/>
      <c r="M141" s="50"/>
      <c r="N141" s="87"/>
      <c r="O141" s="85"/>
      <c r="P141" s="50"/>
      <c r="Q141" s="30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30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>
      <c r="A143" s="13"/>
      <c r="B143" s="13"/>
      <c r="C143" s="13"/>
      <c r="D143" s="13"/>
      <c r="E143" s="13"/>
      <c r="F143" s="13"/>
      <c r="G143" s="13"/>
      <c r="H143" s="31"/>
      <c r="I143" s="31"/>
      <c r="J143" s="31"/>
      <c r="K143" s="31"/>
      <c r="L143" s="31"/>
      <c r="M143" s="31"/>
      <c r="N143" s="31"/>
      <c r="O143" s="31"/>
      <c r="P143" s="31"/>
      <c r="Q143" s="30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30"/>
      <c r="R144" s="50"/>
      <c r="S144" s="13"/>
      <c r="T144" s="13"/>
      <c r="U144" s="13"/>
      <c r="V144" s="13"/>
      <c r="W144" s="13"/>
      <c r="X144" s="13"/>
      <c r="Y144" s="13"/>
      <c r="Z144" s="13"/>
    </row>
    <row r="145" spans="1:26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30"/>
      <c r="R145" s="50"/>
      <c r="S145" s="13"/>
      <c r="T145" s="13"/>
      <c r="U145" s="13"/>
      <c r="V145" s="13"/>
      <c r="W145" s="13"/>
      <c r="X145" s="13"/>
      <c r="Y145" s="13"/>
      <c r="Z145" s="13"/>
    </row>
    <row r="146" spans="1:26" ht="12.75">
      <c r="A146" s="15"/>
      <c r="B146" s="15"/>
      <c r="C146" s="15"/>
      <c r="D146" s="15"/>
      <c r="E146" s="15"/>
      <c r="F146" s="15"/>
      <c r="G146" s="13"/>
      <c r="H146" s="30"/>
      <c r="I146" s="87"/>
      <c r="J146" s="30"/>
      <c r="K146" s="87"/>
      <c r="L146" s="30"/>
      <c r="M146" s="30"/>
      <c r="N146" s="87"/>
      <c r="O146" s="30"/>
      <c r="P146" s="30"/>
      <c r="Q146" s="30"/>
      <c r="R146" s="48"/>
      <c r="S146" s="13"/>
      <c r="T146" s="13"/>
      <c r="U146" s="13"/>
      <c r="V146" s="13"/>
      <c r="W146" s="13"/>
      <c r="X146" s="13"/>
      <c r="Y146" s="13"/>
      <c r="Z146" s="13"/>
    </row>
    <row r="147" spans="1:26" ht="12.75">
      <c r="A147" s="9"/>
      <c r="B147" s="9"/>
      <c r="C147" s="9"/>
      <c r="D147" s="9"/>
      <c r="E147" s="9"/>
      <c r="F147" s="9"/>
      <c r="G147" s="9"/>
      <c r="H147" s="88"/>
      <c r="I147" s="50"/>
      <c r="J147" s="50"/>
      <c r="K147" s="88"/>
      <c r="L147" s="50"/>
      <c r="M147" s="50"/>
      <c r="N147" s="88"/>
      <c r="O147" s="50"/>
      <c r="P147" s="50"/>
      <c r="Q147" s="30"/>
      <c r="R147" s="48"/>
      <c r="S147" s="13"/>
      <c r="T147" s="13"/>
      <c r="U147" s="13"/>
      <c r="V147" s="13"/>
      <c r="W147" s="13"/>
      <c r="X147" s="13"/>
      <c r="Y147" s="13"/>
      <c r="Z147" s="13"/>
    </row>
    <row r="148" spans="1:26" ht="12.75">
      <c r="A148" s="9"/>
      <c r="B148" s="9"/>
      <c r="C148" s="9"/>
      <c r="D148" s="9"/>
      <c r="E148" s="9"/>
      <c r="F148" s="9"/>
      <c r="G148" s="9"/>
      <c r="H148" s="88"/>
      <c r="I148" s="85"/>
      <c r="J148" s="30"/>
      <c r="K148" s="88"/>
      <c r="L148" s="85"/>
      <c r="M148" s="50"/>
      <c r="N148" s="87"/>
      <c r="O148" s="85"/>
      <c r="P148" s="50"/>
      <c r="Q148" s="30"/>
      <c r="R148" s="45"/>
      <c r="S148" s="13"/>
      <c r="T148" s="13"/>
      <c r="U148" s="13"/>
      <c r="V148" s="13"/>
      <c r="W148" s="13"/>
      <c r="X148" s="13"/>
      <c r="Y148" s="13"/>
      <c r="Z148" s="13"/>
    </row>
    <row r="149" spans="1:26" ht="12.75">
      <c r="A149" s="10"/>
      <c r="B149" s="10"/>
      <c r="C149" s="30"/>
      <c r="D149" s="30"/>
      <c r="E149" s="30"/>
      <c r="F149" s="30"/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0"/>
      <c r="R149" s="45"/>
      <c r="S149" s="13"/>
      <c r="T149" s="13"/>
      <c r="U149" s="13"/>
      <c r="V149" s="13"/>
      <c r="W149" s="13"/>
      <c r="X149" s="13"/>
      <c r="Y149" s="13"/>
      <c r="Z149" s="13"/>
    </row>
    <row r="150" spans="1:26" ht="12.75">
      <c r="A150" s="61"/>
      <c r="B150" s="61"/>
      <c r="C150" s="30"/>
      <c r="D150" s="30"/>
      <c r="E150" s="30"/>
      <c r="F150" s="64"/>
      <c r="G150" s="64"/>
      <c r="H150" s="17"/>
      <c r="I150" s="31"/>
      <c r="J150" s="31"/>
      <c r="K150" s="31"/>
      <c r="L150" s="31"/>
      <c r="M150" s="31"/>
      <c r="N150" s="31"/>
      <c r="O150" s="31"/>
      <c r="P150" s="31"/>
      <c r="Q150" s="30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>
      <c r="A151" s="13"/>
      <c r="B151" s="13"/>
      <c r="C151" s="10"/>
      <c r="D151" s="10"/>
      <c r="E151" s="10"/>
      <c r="F151" s="23"/>
      <c r="G151" s="23"/>
      <c r="H151" s="31"/>
      <c r="I151" s="31"/>
      <c r="J151" s="31"/>
      <c r="K151" s="31"/>
      <c r="L151" s="31"/>
      <c r="M151" s="31"/>
      <c r="N151" s="31"/>
      <c r="O151" s="31"/>
      <c r="P151" s="31"/>
      <c r="Q151" s="30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30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>
      <c r="A153" s="13"/>
      <c r="B153" s="13"/>
      <c r="C153" s="13"/>
      <c r="D153" s="13"/>
      <c r="E153" s="13"/>
      <c r="F153" s="13"/>
      <c r="G153" s="13"/>
      <c r="H153" s="31"/>
      <c r="I153" s="31"/>
      <c r="J153" s="31"/>
      <c r="K153" s="31"/>
      <c r="L153" s="31"/>
      <c r="M153" s="31"/>
      <c r="N153" s="31"/>
      <c r="O153" s="31"/>
      <c r="P153" s="31"/>
      <c r="Q153" s="30"/>
      <c r="R153" s="50"/>
      <c r="S153" s="13"/>
      <c r="T153" s="13"/>
      <c r="U153" s="13"/>
      <c r="V153" s="13"/>
      <c r="W153" s="13"/>
      <c r="X153" s="13"/>
      <c r="Y153" s="13"/>
      <c r="Z153" s="13"/>
    </row>
    <row r="154" spans="1:26" ht="12.75">
      <c r="A154" s="15"/>
      <c r="B154" s="15"/>
      <c r="C154" s="10"/>
      <c r="D154" s="10"/>
      <c r="E154" s="10"/>
      <c r="F154" s="9"/>
      <c r="G154" s="15"/>
      <c r="H154" s="30"/>
      <c r="I154" s="87"/>
      <c r="J154" s="30"/>
      <c r="K154" s="87"/>
      <c r="L154" s="30"/>
      <c r="M154" s="30"/>
      <c r="N154" s="87"/>
      <c r="O154" s="30"/>
      <c r="P154" s="30"/>
      <c r="Q154" s="30"/>
      <c r="R154" s="50"/>
      <c r="S154" s="13"/>
      <c r="T154" s="13"/>
      <c r="U154" s="13"/>
      <c r="V154" s="13"/>
      <c r="W154" s="13"/>
      <c r="X154" s="13"/>
      <c r="Y154" s="13"/>
      <c r="Z154" s="13"/>
    </row>
    <row r="155" spans="1:26" ht="12.75">
      <c r="A155" s="9"/>
      <c r="B155" s="9"/>
      <c r="C155" s="9"/>
      <c r="D155" s="9"/>
      <c r="E155" s="9"/>
      <c r="F155" s="9"/>
      <c r="G155" s="9"/>
      <c r="H155" s="88"/>
      <c r="I155" s="50"/>
      <c r="J155" s="50"/>
      <c r="K155" s="88"/>
      <c r="L155" s="50"/>
      <c r="M155" s="50"/>
      <c r="N155" s="88"/>
      <c r="O155" s="50"/>
      <c r="P155" s="50"/>
      <c r="Q155" s="30"/>
      <c r="R155" s="48"/>
      <c r="S155" s="48"/>
      <c r="T155" s="13"/>
      <c r="U155" s="13"/>
      <c r="V155" s="13"/>
      <c r="W155" s="13"/>
      <c r="X155" s="13"/>
      <c r="Y155" s="13"/>
      <c r="Z155" s="13"/>
    </row>
    <row r="156" spans="1:26" ht="12.75">
      <c r="A156" s="9"/>
      <c r="B156" s="9"/>
      <c r="C156" s="9"/>
      <c r="D156" s="9"/>
      <c r="E156" s="9"/>
      <c r="F156" s="9"/>
      <c r="G156" s="9"/>
      <c r="H156" s="88"/>
      <c r="I156" s="85"/>
      <c r="J156" s="30"/>
      <c r="K156" s="88"/>
      <c r="L156" s="85"/>
      <c r="M156" s="50"/>
      <c r="N156" s="87"/>
      <c r="O156" s="85"/>
      <c r="P156" s="50"/>
      <c r="Q156" s="30"/>
      <c r="R156" s="48"/>
      <c r="S156" s="48"/>
      <c r="T156" s="13"/>
      <c r="U156" s="13"/>
      <c r="V156" s="13"/>
      <c r="W156" s="13"/>
      <c r="X156" s="13"/>
      <c r="Y156" s="13"/>
      <c r="Z156" s="13"/>
    </row>
    <row r="157" spans="1:26" ht="12.75">
      <c r="A157" s="61"/>
      <c r="B157" s="61"/>
      <c r="C157" s="30"/>
      <c r="D157" s="30"/>
      <c r="E157" s="30"/>
      <c r="F157" s="30"/>
      <c r="G157" s="30"/>
      <c r="H157" s="18"/>
      <c r="I157" s="31"/>
      <c r="J157" s="31"/>
      <c r="K157" s="87"/>
      <c r="L157" s="30"/>
      <c r="M157" s="30"/>
      <c r="N157" s="87"/>
      <c r="O157" s="30"/>
      <c r="P157" s="30"/>
      <c r="Q157" s="30"/>
      <c r="R157" s="48"/>
      <c r="S157" s="48"/>
      <c r="T157" s="13"/>
      <c r="U157" s="13"/>
      <c r="V157" s="13"/>
      <c r="W157" s="13"/>
      <c r="X157" s="13"/>
      <c r="Y157" s="13"/>
      <c r="Z157" s="13"/>
    </row>
    <row r="158" spans="1:26" ht="12.75">
      <c r="A158" s="61"/>
      <c r="B158" s="61"/>
      <c r="C158" s="30"/>
      <c r="D158" s="30"/>
      <c r="E158" s="30"/>
      <c r="F158" s="30"/>
      <c r="G158" s="30"/>
      <c r="H158" s="17"/>
      <c r="I158" s="31"/>
      <c r="J158" s="31"/>
      <c r="K158" s="88"/>
      <c r="L158" s="50"/>
      <c r="M158" s="50"/>
      <c r="N158" s="88"/>
      <c r="O158" s="50"/>
      <c r="P158" s="50"/>
      <c r="Q158" s="30"/>
      <c r="R158" s="48"/>
      <c r="S158" s="48"/>
      <c r="T158" s="13"/>
      <c r="U158" s="13"/>
      <c r="V158" s="13"/>
      <c r="W158" s="13"/>
      <c r="X158" s="13"/>
      <c r="Y158" s="13"/>
      <c r="Z158" s="13"/>
    </row>
    <row r="159" spans="1:26" ht="12.75">
      <c r="A159" s="13"/>
      <c r="B159" s="13"/>
      <c r="C159" s="30"/>
      <c r="D159" s="30"/>
      <c r="E159" s="30"/>
      <c r="F159" s="30"/>
      <c r="G159" s="30"/>
      <c r="H159" s="13"/>
      <c r="I159" s="13"/>
      <c r="J159" s="13"/>
      <c r="K159" s="88"/>
      <c r="L159" s="85"/>
      <c r="M159" s="50"/>
      <c r="N159" s="87"/>
      <c r="O159" s="85"/>
      <c r="P159" s="50"/>
      <c r="Q159" s="30"/>
      <c r="R159" s="48"/>
      <c r="S159" s="48"/>
      <c r="T159" s="13"/>
      <c r="U159" s="13"/>
      <c r="V159" s="13"/>
      <c r="W159" s="13"/>
      <c r="X159" s="13"/>
      <c r="Y159" s="13"/>
      <c r="Z159" s="13"/>
    </row>
    <row r="160" spans="1:26" ht="12.75">
      <c r="A160" s="13"/>
      <c r="B160" s="13"/>
      <c r="C160" s="10"/>
      <c r="D160" s="10"/>
      <c r="E160" s="10"/>
      <c r="F160" s="23"/>
      <c r="G160" s="23"/>
      <c r="H160" s="18"/>
      <c r="I160" s="31"/>
      <c r="J160" s="31"/>
      <c r="K160" s="31"/>
      <c r="L160" s="31"/>
      <c r="M160" s="31"/>
      <c r="N160" s="31"/>
      <c r="O160" s="31"/>
      <c r="P160" s="31"/>
      <c r="Q160" s="30"/>
      <c r="R160" s="48"/>
      <c r="S160" s="48"/>
      <c r="T160" s="13"/>
      <c r="U160" s="13"/>
      <c r="V160" s="13"/>
      <c r="W160" s="13"/>
      <c r="X160" s="13"/>
      <c r="Y160" s="13"/>
      <c r="Z160" s="13"/>
    </row>
    <row r="161" spans="1:26" ht="12.75">
      <c r="A161" s="10"/>
      <c r="B161" s="10"/>
      <c r="C161" s="13"/>
      <c r="D161" s="13"/>
      <c r="E161" s="13"/>
      <c r="F161" s="13"/>
      <c r="G161" s="13"/>
      <c r="H161" s="31"/>
      <c r="I161" s="31"/>
      <c r="J161" s="31"/>
      <c r="K161" s="31"/>
      <c r="L161" s="31"/>
      <c r="M161" s="31"/>
      <c r="N161" s="31"/>
      <c r="O161" s="31"/>
      <c r="P161" s="31"/>
      <c r="Q161" s="30"/>
      <c r="R161" s="18"/>
      <c r="S161" s="13"/>
      <c r="T161" s="13"/>
      <c r="U161" s="13"/>
      <c r="V161" s="13"/>
      <c r="W161" s="13"/>
      <c r="X161" s="13"/>
      <c r="Y161" s="13"/>
      <c r="Z161" s="13"/>
    </row>
    <row r="162" spans="1:26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30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30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>
      <c r="A164" s="15"/>
      <c r="B164" s="15"/>
      <c r="C164" s="15"/>
      <c r="D164" s="15"/>
      <c r="E164" s="15"/>
      <c r="F164" s="15"/>
      <c r="G164" s="15"/>
      <c r="H164" s="30"/>
      <c r="I164" s="87"/>
      <c r="J164" s="30"/>
      <c r="K164" s="87"/>
      <c r="L164" s="30"/>
      <c r="M164" s="30"/>
      <c r="N164" s="87"/>
      <c r="O164" s="30"/>
      <c r="P164" s="30"/>
      <c r="Q164" s="30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>
      <c r="A165" s="9"/>
      <c r="B165" s="9"/>
      <c r="C165" s="9"/>
      <c r="D165" s="9"/>
      <c r="E165" s="9"/>
      <c r="F165" s="9"/>
      <c r="G165" s="9"/>
      <c r="H165" s="88"/>
      <c r="I165" s="50"/>
      <c r="J165" s="50"/>
      <c r="K165" s="88"/>
      <c r="L165" s="50"/>
      <c r="M165" s="50"/>
      <c r="N165" s="88"/>
      <c r="O165" s="50"/>
      <c r="P165" s="50"/>
      <c r="Q165" s="30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>
      <c r="A166" s="9"/>
      <c r="B166" s="9"/>
      <c r="C166" s="9"/>
      <c r="D166" s="9"/>
      <c r="E166" s="9"/>
      <c r="F166" s="9"/>
      <c r="G166" s="9"/>
      <c r="H166" s="88"/>
      <c r="I166" s="85"/>
      <c r="J166" s="30"/>
      <c r="K166" s="88"/>
      <c r="L166" s="85"/>
      <c r="M166" s="50"/>
      <c r="N166" s="87"/>
      <c r="O166" s="85"/>
      <c r="P166" s="50"/>
      <c r="Q166" s="30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>
      <c r="A167" s="61"/>
      <c r="B167" s="61"/>
      <c r="C167" s="61"/>
      <c r="D167" s="10"/>
      <c r="E167" s="10"/>
      <c r="F167" s="10"/>
      <c r="G167" s="10"/>
      <c r="H167" s="31"/>
      <c r="I167" s="31"/>
      <c r="J167" s="31"/>
      <c r="K167" s="31"/>
      <c r="L167" s="31"/>
      <c r="M167" s="31"/>
      <c r="N167" s="31"/>
      <c r="O167" s="31"/>
      <c r="P167" s="31"/>
      <c r="Q167" s="30"/>
      <c r="R167" s="50"/>
      <c r="S167" s="13"/>
      <c r="T167" s="13"/>
      <c r="U167" s="13"/>
      <c r="V167" s="13"/>
      <c r="W167" s="13"/>
      <c r="X167" s="13"/>
      <c r="Y167" s="13"/>
      <c r="Z167" s="13"/>
    </row>
    <row r="168" spans="1:26" ht="12.75">
      <c r="A168" s="61"/>
      <c r="B168" s="61"/>
      <c r="C168" s="61"/>
      <c r="D168" s="10"/>
      <c r="E168" s="10"/>
      <c r="F168" s="10"/>
      <c r="G168" s="10"/>
      <c r="H168" s="31"/>
      <c r="I168" s="31"/>
      <c r="J168" s="31"/>
      <c r="K168" s="100"/>
      <c r="L168" s="100"/>
      <c r="M168" s="100"/>
      <c r="N168" s="100"/>
      <c r="O168" s="100"/>
      <c r="P168" s="100"/>
      <c r="Q168" s="30"/>
      <c r="R168" s="50"/>
      <c r="S168" s="13"/>
      <c r="T168" s="13"/>
      <c r="U168" s="13"/>
      <c r="V168" s="13"/>
      <c r="W168" s="13"/>
      <c r="X168" s="13"/>
      <c r="Y168" s="13"/>
      <c r="Z168" s="13"/>
    </row>
    <row r="169" spans="1:26" ht="12.75">
      <c r="A169" s="61"/>
      <c r="B169" s="61"/>
      <c r="C169" s="61"/>
      <c r="D169" s="10"/>
      <c r="E169" s="10"/>
      <c r="F169" s="10"/>
      <c r="G169" s="10"/>
      <c r="H169" s="31"/>
      <c r="I169" s="31"/>
      <c r="J169" s="31"/>
      <c r="K169" s="31"/>
      <c r="L169" s="31"/>
      <c r="M169" s="31"/>
      <c r="N169" s="31"/>
      <c r="O169" s="31"/>
      <c r="P169" s="31"/>
      <c r="Q169" s="30"/>
      <c r="R169" s="48"/>
      <c r="S169" s="13"/>
      <c r="T169" s="13"/>
      <c r="U169" s="13"/>
      <c r="V169" s="13"/>
      <c r="W169" s="13"/>
      <c r="X169" s="13"/>
      <c r="Y169" s="13"/>
      <c r="Z169" s="13"/>
    </row>
    <row r="170" spans="1:26" ht="12.75">
      <c r="A170" s="13"/>
      <c r="B170" s="13"/>
      <c r="C170" s="10"/>
      <c r="D170" s="10"/>
      <c r="E170" s="10"/>
      <c r="F170" s="23"/>
      <c r="G170" s="23"/>
      <c r="H170" s="31"/>
      <c r="I170" s="31"/>
      <c r="J170" s="31"/>
      <c r="K170" s="31"/>
      <c r="L170" s="31"/>
      <c r="M170" s="31"/>
      <c r="N170" s="31"/>
      <c r="O170" s="31"/>
      <c r="P170" s="31"/>
      <c r="Q170" s="30"/>
      <c r="R170" s="48"/>
      <c r="S170" s="13"/>
      <c r="T170" s="13"/>
      <c r="U170" s="13"/>
      <c r="V170" s="13"/>
      <c r="W170" s="13"/>
      <c r="X170" s="13"/>
      <c r="Y170" s="13"/>
      <c r="Z170" s="13"/>
    </row>
    <row r="171" spans="1:26" ht="12.75">
      <c r="A171" s="30"/>
      <c r="B171" s="30"/>
      <c r="C171" s="13"/>
      <c r="D171" s="13"/>
      <c r="E171" s="13"/>
      <c r="F171" s="13"/>
      <c r="G171" s="13"/>
      <c r="H171" s="13"/>
      <c r="I171" s="13"/>
      <c r="J171" s="31"/>
      <c r="K171" s="31"/>
      <c r="L171" s="71"/>
      <c r="M171" s="31"/>
      <c r="N171" s="31"/>
      <c r="O171" s="71"/>
      <c r="P171" s="31"/>
      <c r="Q171" s="30"/>
      <c r="R171" s="48"/>
      <c r="S171" s="13"/>
      <c r="T171" s="13"/>
      <c r="U171" s="13"/>
      <c r="V171" s="13"/>
      <c r="W171" s="13"/>
      <c r="X171" s="13"/>
      <c r="Y171" s="13"/>
      <c r="Z171" s="13"/>
    </row>
    <row r="172" spans="1:26" ht="12.75">
      <c r="A172" s="30"/>
      <c r="B172" s="30"/>
      <c r="C172" s="31"/>
      <c r="D172" s="31"/>
      <c r="E172" s="31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30"/>
      <c r="R172" s="48"/>
      <c r="S172" s="13"/>
      <c r="T172" s="13"/>
      <c r="U172" s="13"/>
      <c r="V172" s="13"/>
      <c r="W172" s="13"/>
      <c r="X172" s="13"/>
      <c r="Y172" s="13"/>
      <c r="Z172" s="13"/>
    </row>
    <row r="173" spans="1:26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30"/>
      <c r="R173" s="48"/>
      <c r="S173" s="13"/>
      <c r="T173" s="13"/>
      <c r="U173" s="13"/>
      <c r="V173" s="13"/>
      <c r="W173" s="13"/>
      <c r="X173" s="13"/>
      <c r="Y173" s="13"/>
      <c r="Z173" s="13"/>
    </row>
    <row r="174" spans="1:26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30"/>
      <c r="R174" s="48"/>
      <c r="S174" s="13"/>
      <c r="T174" s="13"/>
      <c r="U174" s="13"/>
      <c r="V174" s="13"/>
      <c r="W174" s="13"/>
      <c r="X174" s="13"/>
      <c r="Y174" s="13"/>
      <c r="Z174" s="13"/>
    </row>
    <row r="175" spans="1:26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30"/>
      <c r="R175" s="48"/>
      <c r="S175" s="13"/>
      <c r="T175" s="13"/>
      <c r="U175" s="13"/>
      <c r="V175" s="13"/>
      <c r="W175" s="13"/>
      <c r="X175" s="13"/>
      <c r="Y175" s="13"/>
      <c r="Z175" s="13"/>
    </row>
    <row r="176" spans="1:26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30"/>
      <c r="R176" s="48"/>
      <c r="S176" s="13"/>
      <c r="T176" s="13"/>
      <c r="U176" s="13"/>
      <c r="V176" s="13"/>
      <c r="W176" s="13"/>
      <c r="X176" s="13"/>
      <c r="Y176" s="13"/>
      <c r="Z176" s="13"/>
    </row>
    <row r="177" spans="1:26" ht="12.75">
      <c r="A177" s="15"/>
      <c r="B177" s="15"/>
      <c r="C177" s="15"/>
      <c r="D177" s="15"/>
      <c r="E177" s="15"/>
      <c r="F177" s="15"/>
      <c r="G177" s="13"/>
      <c r="H177" s="30"/>
      <c r="I177" s="87"/>
      <c r="J177" s="30"/>
      <c r="K177" s="87"/>
      <c r="L177" s="30"/>
      <c r="M177" s="30"/>
      <c r="N177" s="87"/>
      <c r="O177" s="30"/>
      <c r="P177" s="30"/>
      <c r="Q177" s="30"/>
      <c r="R177" s="48"/>
      <c r="S177" s="13"/>
      <c r="T177" s="13"/>
      <c r="U177" s="13"/>
      <c r="V177" s="13"/>
      <c r="W177" s="13"/>
      <c r="X177" s="13"/>
      <c r="Y177" s="13"/>
      <c r="Z177" s="13"/>
    </row>
    <row r="178" spans="1:26" ht="12.75">
      <c r="A178" s="9"/>
      <c r="B178" s="9"/>
      <c r="C178" s="9"/>
      <c r="D178" s="9"/>
      <c r="E178" s="9"/>
      <c r="F178" s="9"/>
      <c r="G178" s="9"/>
      <c r="H178" s="88"/>
      <c r="I178" s="50"/>
      <c r="J178" s="50"/>
      <c r="K178" s="88"/>
      <c r="L178" s="50"/>
      <c r="M178" s="50"/>
      <c r="N178" s="88"/>
      <c r="O178" s="50"/>
      <c r="P178" s="50"/>
      <c r="Q178" s="30"/>
      <c r="R178" s="48"/>
      <c r="S178" s="13"/>
      <c r="T178" s="13"/>
      <c r="U178" s="13"/>
      <c r="V178" s="13"/>
      <c r="W178" s="13"/>
      <c r="X178" s="13"/>
      <c r="Y178" s="13"/>
      <c r="Z178" s="13"/>
    </row>
    <row r="179" spans="1:26" ht="12.75">
      <c r="A179" s="9"/>
      <c r="B179" s="9"/>
      <c r="C179" s="9"/>
      <c r="D179" s="9"/>
      <c r="E179" s="9"/>
      <c r="F179" s="9"/>
      <c r="G179" s="9"/>
      <c r="H179" s="88"/>
      <c r="I179" s="85"/>
      <c r="J179" s="30"/>
      <c r="K179" s="88"/>
      <c r="L179" s="85"/>
      <c r="M179" s="50"/>
      <c r="N179" s="87"/>
      <c r="O179" s="85"/>
      <c r="P179" s="50"/>
      <c r="Q179" s="30"/>
      <c r="R179" s="48"/>
      <c r="S179" s="13"/>
      <c r="T179" s="13"/>
      <c r="U179" s="13"/>
      <c r="V179" s="13"/>
      <c r="W179" s="13"/>
      <c r="X179" s="13"/>
      <c r="Y179" s="13"/>
      <c r="Z179" s="13"/>
    </row>
    <row r="180" spans="1:26" ht="12.75">
      <c r="A180" s="10"/>
      <c r="B180" s="10"/>
      <c r="C180" s="10"/>
      <c r="D180" s="10"/>
      <c r="E180" s="10"/>
      <c r="F180" s="10"/>
      <c r="G180" s="10"/>
      <c r="H180" s="31"/>
      <c r="I180" s="31"/>
      <c r="J180" s="31"/>
      <c r="K180" s="31"/>
      <c r="L180" s="31"/>
      <c r="M180" s="31"/>
      <c r="N180" s="31"/>
      <c r="O180" s="31"/>
      <c r="P180" s="31"/>
      <c r="Q180" s="30"/>
      <c r="R180" s="66"/>
      <c r="S180" s="13"/>
      <c r="T180" s="13"/>
      <c r="U180" s="13"/>
      <c r="V180" s="13"/>
      <c r="W180" s="13"/>
      <c r="X180" s="13"/>
      <c r="Y180" s="13"/>
      <c r="Z180" s="13"/>
    </row>
    <row r="181" spans="1:26" ht="12.75">
      <c r="A181" s="10"/>
      <c r="B181" s="10"/>
      <c r="C181" s="10"/>
      <c r="D181" s="10"/>
      <c r="E181" s="10"/>
      <c r="F181" s="10"/>
      <c r="G181" s="10"/>
      <c r="H181" s="31"/>
      <c r="I181" s="31"/>
      <c r="J181" s="31"/>
      <c r="K181" s="31"/>
      <c r="L181" s="31"/>
      <c r="M181" s="31"/>
      <c r="N181" s="31"/>
      <c r="O181" s="31"/>
      <c r="P181" s="31"/>
      <c r="Q181" s="30"/>
      <c r="R181" s="45"/>
      <c r="S181" s="13"/>
      <c r="T181" s="13"/>
      <c r="U181" s="13"/>
      <c r="V181" s="13"/>
      <c r="W181" s="13"/>
      <c r="X181" s="13"/>
      <c r="Y181" s="13"/>
      <c r="Z181" s="13"/>
    </row>
    <row r="182" spans="1:26" ht="12.75">
      <c r="A182" s="10"/>
      <c r="B182" s="10"/>
      <c r="C182" s="10"/>
      <c r="D182" s="10"/>
      <c r="E182" s="10"/>
      <c r="F182" s="10"/>
      <c r="G182" s="10"/>
      <c r="H182" s="31"/>
      <c r="I182" s="31"/>
      <c r="J182" s="31"/>
      <c r="K182" s="31"/>
      <c r="L182" s="31"/>
      <c r="M182" s="31"/>
      <c r="N182" s="31"/>
      <c r="O182" s="31"/>
      <c r="P182" s="31"/>
      <c r="Q182" s="30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>
      <c r="A183" s="10"/>
      <c r="B183" s="10"/>
      <c r="C183" s="10"/>
      <c r="D183" s="10"/>
      <c r="E183" s="10"/>
      <c r="F183" s="10"/>
      <c r="G183" s="10"/>
      <c r="H183" s="31"/>
      <c r="I183" s="31"/>
      <c r="J183" s="31"/>
      <c r="K183" s="31"/>
      <c r="L183" s="31"/>
      <c r="M183" s="31"/>
      <c r="N183" s="31"/>
      <c r="O183" s="31"/>
      <c r="P183" s="31"/>
      <c r="Q183" s="30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>
      <c r="A184" s="13"/>
      <c r="B184" s="13"/>
      <c r="C184" s="10"/>
      <c r="D184" s="10"/>
      <c r="E184" s="10"/>
      <c r="F184" s="23"/>
      <c r="G184" s="23"/>
      <c r="H184" s="31"/>
      <c r="I184" s="31"/>
      <c r="J184" s="31"/>
      <c r="K184" s="31"/>
      <c r="L184" s="31"/>
      <c r="M184" s="31"/>
      <c r="N184" s="31"/>
      <c r="O184" s="31"/>
      <c r="P184" s="31"/>
      <c r="Q184" s="30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30"/>
      <c r="R185" s="50"/>
      <c r="S185" s="13"/>
      <c r="T185" s="13"/>
      <c r="U185" s="13"/>
      <c r="V185" s="13"/>
      <c r="W185" s="13"/>
      <c r="X185" s="13"/>
      <c r="Y185" s="13"/>
      <c r="Z185" s="13"/>
    </row>
    <row r="186" spans="1:26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30"/>
      <c r="R186" s="50"/>
      <c r="S186" s="13"/>
      <c r="T186" s="13"/>
      <c r="U186" s="13"/>
      <c r="V186" s="13"/>
      <c r="W186" s="13"/>
      <c r="X186" s="13"/>
      <c r="Y186" s="13"/>
      <c r="Z186" s="13"/>
    </row>
    <row r="187" spans="1:26" ht="12.75">
      <c r="A187" s="15"/>
      <c r="B187" s="15"/>
      <c r="C187" s="15"/>
      <c r="D187" s="15"/>
      <c r="E187" s="15"/>
      <c r="F187" s="15"/>
      <c r="G187" s="13"/>
      <c r="H187" s="30"/>
      <c r="I187" s="87"/>
      <c r="J187" s="30"/>
      <c r="K187" s="87"/>
      <c r="L187" s="30"/>
      <c r="M187" s="30"/>
      <c r="N187" s="87"/>
      <c r="O187" s="30"/>
      <c r="P187" s="30"/>
      <c r="Q187" s="30"/>
      <c r="R187" s="48"/>
      <c r="S187" s="13"/>
      <c r="T187" s="13"/>
      <c r="U187" s="13"/>
      <c r="V187" s="13"/>
      <c r="W187" s="13"/>
      <c r="X187" s="13"/>
      <c r="Y187" s="13"/>
      <c r="Z187" s="13"/>
    </row>
    <row r="188" spans="1:26" ht="12.75">
      <c r="A188" s="9"/>
      <c r="B188" s="9"/>
      <c r="C188" s="9"/>
      <c r="D188" s="9"/>
      <c r="E188" s="9"/>
      <c r="F188" s="9"/>
      <c r="G188" s="9"/>
      <c r="H188" s="88"/>
      <c r="I188" s="50"/>
      <c r="J188" s="50"/>
      <c r="K188" s="88"/>
      <c r="L188" s="50"/>
      <c r="M188" s="50"/>
      <c r="N188" s="88"/>
      <c r="O188" s="50"/>
      <c r="P188" s="50"/>
      <c r="Q188" s="30"/>
      <c r="R188" s="48"/>
      <c r="S188" s="13"/>
      <c r="T188" s="13"/>
      <c r="U188" s="13"/>
      <c r="V188" s="13"/>
      <c r="W188" s="13"/>
      <c r="X188" s="13"/>
      <c r="Y188" s="13"/>
      <c r="Z188" s="13"/>
    </row>
    <row r="189" spans="1:26" ht="12.75">
      <c r="A189" s="9"/>
      <c r="B189" s="9"/>
      <c r="C189" s="9"/>
      <c r="D189" s="9"/>
      <c r="E189" s="9"/>
      <c r="F189" s="9"/>
      <c r="G189" s="9"/>
      <c r="H189" s="88"/>
      <c r="I189" s="85"/>
      <c r="J189" s="30"/>
      <c r="K189" s="88"/>
      <c r="L189" s="85"/>
      <c r="M189" s="50"/>
      <c r="N189" s="87"/>
      <c r="O189" s="85"/>
      <c r="P189" s="50"/>
      <c r="Q189" s="30"/>
      <c r="R189" s="48"/>
      <c r="S189" s="13"/>
      <c r="T189" s="13"/>
      <c r="U189" s="13"/>
      <c r="V189" s="13"/>
      <c r="W189" s="13"/>
      <c r="X189" s="13"/>
      <c r="Y189" s="13"/>
      <c r="Z189" s="13"/>
    </row>
    <row r="190" spans="1:26" ht="12.75">
      <c r="A190" s="30"/>
      <c r="B190" s="30"/>
      <c r="C190" s="30"/>
      <c r="D190" s="30"/>
      <c r="E190" s="30"/>
      <c r="F190" s="30"/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0"/>
      <c r="R190" s="48"/>
      <c r="S190" s="13"/>
      <c r="T190" s="13"/>
      <c r="U190" s="13"/>
      <c r="V190" s="13"/>
      <c r="W190" s="13"/>
      <c r="X190" s="13"/>
      <c r="Y190" s="13"/>
      <c r="Z190" s="13"/>
    </row>
    <row r="191" spans="1:26" ht="12.75">
      <c r="A191" s="13"/>
      <c r="B191" s="13"/>
      <c r="C191" s="10"/>
      <c r="D191" s="10"/>
      <c r="E191" s="10"/>
      <c r="F191" s="23"/>
      <c r="G191" s="23"/>
      <c r="H191" s="31"/>
      <c r="I191" s="31"/>
      <c r="J191" s="31"/>
      <c r="K191" s="31"/>
      <c r="L191" s="31"/>
      <c r="M191" s="31"/>
      <c r="N191" s="31"/>
      <c r="O191" s="31"/>
      <c r="P191" s="31"/>
      <c r="Q191" s="30"/>
      <c r="R191" s="48"/>
      <c r="S191" s="13"/>
      <c r="T191" s="13"/>
      <c r="U191" s="13"/>
      <c r="V191" s="13"/>
      <c r="W191" s="13"/>
      <c r="X191" s="13"/>
      <c r="Y191" s="13"/>
      <c r="Z191" s="13"/>
    </row>
    <row r="192" spans="1:26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30"/>
      <c r="R192" s="48"/>
      <c r="S192" s="13"/>
      <c r="T192" s="13"/>
      <c r="U192" s="13"/>
      <c r="V192" s="13"/>
      <c r="W192" s="13"/>
      <c r="X192" s="13"/>
      <c r="Y192" s="13"/>
      <c r="Z192" s="13"/>
    </row>
    <row r="193" spans="1:26" ht="12.75">
      <c r="A193" s="13"/>
      <c r="B193" s="13"/>
      <c r="C193" s="13"/>
      <c r="D193" s="13"/>
      <c r="E193" s="13"/>
      <c r="F193" s="13"/>
      <c r="G193" s="13"/>
      <c r="H193" s="31"/>
      <c r="I193" s="31"/>
      <c r="J193" s="31"/>
      <c r="K193" s="31"/>
      <c r="L193" s="71"/>
      <c r="M193" s="31"/>
      <c r="N193" s="31"/>
      <c r="O193" s="71"/>
      <c r="P193" s="31"/>
      <c r="Q193" s="30"/>
      <c r="R193" s="48"/>
      <c r="S193" s="13"/>
      <c r="T193" s="13"/>
      <c r="U193" s="13"/>
      <c r="V193" s="13"/>
      <c r="W193" s="13"/>
      <c r="X193" s="13"/>
      <c r="Y193" s="13"/>
      <c r="Z193" s="13"/>
    </row>
    <row r="194" spans="1:26" ht="12.75">
      <c r="A194" s="13"/>
      <c r="B194" s="13"/>
      <c r="C194" s="13"/>
      <c r="D194" s="13"/>
      <c r="E194" s="13"/>
      <c r="F194" s="13"/>
      <c r="G194" s="13"/>
      <c r="H194" s="31"/>
      <c r="I194" s="31"/>
      <c r="J194" s="31"/>
      <c r="K194" s="31"/>
      <c r="L194" s="71"/>
      <c r="M194" s="31"/>
      <c r="N194" s="31"/>
      <c r="O194" s="71"/>
      <c r="P194" s="31"/>
      <c r="Q194" s="30"/>
      <c r="R194" s="48"/>
      <c r="S194" s="13"/>
      <c r="T194" s="13"/>
      <c r="U194" s="13"/>
      <c r="V194" s="13"/>
      <c r="W194" s="13"/>
      <c r="X194" s="13"/>
      <c r="Y194" s="13"/>
      <c r="Z194" s="13"/>
    </row>
    <row r="195" spans="1:26" ht="12.75">
      <c r="A195" s="15"/>
      <c r="B195" s="15"/>
      <c r="C195" s="10"/>
      <c r="D195" s="10"/>
      <c r="E195" s="10"/>
      <c r="F195" s="23"/>
      <c r="G195" s="13"/>
      <c r="H195" s="30"/>
      <c r="I195" s="87"/>
      <c r="J195" s="30"/>
      <c r="K195" s="87"/>
      <c r="L195" s="30"/>
      <c r="M195" s="30"/>
      <c r="N195" s="87"/>
      <c r="O195" s="30"/>
      <c r="P195" s="30"/>
      <c r="Q195" s="30"/>
      <c r="R195" s="48"/>
      <c r="S195" s="13"/>
      <c r="T195" s="13"/>
      <c r="U195" s="13"/>
      <c r="V195" s="13"/>
      <c r="W195" s="13"/>
      <c r="X195" s="13"/>
      <c r="Y195" s="13"/>
      <c r="Z195" s="13"/>
    </row>
    <row r="196" spans="1:26" ht="12.75">
      <c r="A196" s="9"/>
      <c r="B196" s="9"/>
      <c r="C196" s="9"/>
      <c r="D196" s="9"/>
      <c r="E196" s="9"/>
      <c r="F196" s="9"/>
      <c r="G196" s="9"/>
      <c r="H196" s="88"/>
      <c r="I196" s="50"/>
      <c r="J196" s="50"/>
      <c r="K196" s="88"/>
      <c r="L196" s="50"/>
      <c r="M196" s="50"/>
      <c r="N196" s="88"/>
      <c r="O196" s="50"/>
      <c r="P196" s="50"/>
      <c r="Q196" s="30"/>
      <c r="R196" s="48"/>
      <c r="S196" s="13"/>
      <c r="T196" s="13"/>
      <c r="U196" s="13"/>
      <c r="V196" s="13"/>
      <c r="W196" s="13"/>
      <c r="X196" s="13"/>
      <c r="Y196" s="13"/>
      <c r="Z196" s="13"/>
    </row>
    <row r="197" spans="1:26" ht="12.75">
      <c r="A197" s="9"/>
      <c r="B197" s="9"/>
      <c r="C197" s="9"/>
      <c r="D197" s="9"/>
      <c r="E197" s="9"/>
      <c r="F197" s="9"/>
      <c r="G197" s="9"/>
      <c r="H197" s="88"/>
      <c r="I197" s="85"/>
      <c r="J197" s="30"/>
      <c r="K197" s="88"/>
      <c r="L197" s="85"/>
      <c r="M197" s="50"/>
      <c r="N197" s="87"/>
      <c r="O197" s="85"/>
      <c r="P197" s="50"/>
      <c r="Q197" s="30"/>
      <c r="R197" s="48"/>
      <c r="S197" s="13"/>
      <c r="T197" s="13"/>
      <c r="U197" s="13"/>
      <c r="V197" s="13"/>
      <c r="W197" s="13"/>
      <c r="X197" s="13"/>
      <c r="Y197" s="13"/>
      <c r="Z197" s="13"/>
    </row>
    <row r="198" spans="1:26" ht="12.75">
      <c r="A198" s="10"/>
      <c r="B198" s="10"/>
      <c r="C198" s="10"/>
      <c r="D198" s="10"/>
      <c r="E198" s="10"/>
      <c r="F198" s="10"/>
      <c r="G198" s="10"/>
      <c r="H198" s="31"/>
      <c r="I198" s="31"/>
      <c r="J198" s="31"/>
      <c r="K198" s="31"/>
      <c r="L198" s="31"/>
      <c r="M198" s="31"/>
      <c r="N198" s="31"/>
      <c r="O198" s="31"/>
      <c r="P198" s="31"/>
      <c r="Q198" s="30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>
      <c r="A199" s="13"/>
      <c r="B199" s="13"/>
      <c r="C199" s="10"/>
      <c r="D199" s="10"/>
      <c r="E199" s="10"/>
      <c r="F199" s="10"/>
      <c r="G199" s="10"/>
      <c r="H199" s="31"/>
      <c r="I199" s="31"/>
      <c r="J199" s="31"/>
      <c r="K199" s="31"/>
      <c r="L199" s="31"/>
      <c r="M199" s="31"/>
      <c r="N199" s="31"/>
      <c r="O199" s="31"/>
      <c r="P199" s="31"/>
      <c r="Q199" s="30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>
      <c r="A200" s="13"/>
      <c r="B200" s="13"/>
      <c r="C200" s="10"/>
      <c r="D200" s="10"/>
      <c r="E200" s="10"/>
      <c r="F200" s="10"/>
      <c r="G200" s="10"/>
      <c r="H200" s="31"/>
      <c r="I200" s="31"/>
      <c r="J200" s="31"/>
      <c r="K200" s="44"/>
      <c r="L200" s="72"/>
      <c r="M200" s="44"/>
      <c r="N200" s="44"/>
      <c r="O200" s="72"/>
      <c r="P200" s="44"/>
      <c r="Q200" s="30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>
      <c r="A201" s="13"/>
      <c r="B201" s="13"/>
      <c r="C201" s="10"/>
      <c r="D201" s="10"/>
      <c r="E201" s="10"/>
      <c r="F201" s="10"/>
      <c r="G201" s="10"/>
      <c r="H201" s="31"/>
      <c r="I201" s="31"/>
      <c r="J201" s="31"/>
      <c r="K201" s="31"/>
      <c r="L201" s="31"/>
      <c r="M201" s="31"/>
      <c r="N201" s="31"/>
      <c r="O201" s="31"/>
      <c r="P201" s="31"/>
      <c r="Q201" s="30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>
      <c r="A202" s="124"/>
      <c r="B202" s="124"/>
      <c r="C202" s="10"/>
      <c r="D202" s="10"/>
      <c r="E202" s="10"/>
      <c r="F202" s="10"/>
      <c r="G202" s="10"/>
      <c r="H202" s="31"/>
      <c r="I202" s="31"/>
      <c r="J202" s="31"/>
      <c r="K202" s="31"/>
      <c r="L202" s="72"/>
      <c r="M202" s="73"/>
      <c r="N202" s="44"/>
      <c r="O202" s="71"/>
      <c r="P202" s="73"/>
      <c r="Q202" s="30"/>
      <c r="R202" s="50"/>
      <c r="S202" s="13"/>
      <c r="T202" s="13"/>
      <c r="U202" s="13"/>
      <c r="V202" s="13"/>
      <c r="W202" s="13"/>
      <c r="X202" s="13"/>
      <c r="Y202" s="13"/>
      <c r="Z202" s="13"/>
    </row>
    <row r="203" spans="1:26" ht="12.75">
      <c r="A203" s="13"/>
      <c r="B203" s="13"/>
      <c r="C203" s="10"/>
      <c r="D203" s="10"/>
      <c r="E203" s="10"/>
      <c r="F203" s="23"/>
      <c r="G203" s="23"/>
      <c r="H203" s="31"/>
      <c r="I203" s="31"/>
      <c r="J203" s="31"/>
      <c r="K203" s="31"/>
      <c r="L203" s="72"/>
      <c r="M203" s="73"/>
      <c r="N203" s="44"/>
      <c r="O203" s="71"/>
      <c r="P203" s="73"/>
      <c r="Q203" s="30"/>
      <c r="R203" s="50"/>
      <c r="S203" s="13"/>
      <c r="T203" s="13"/>
      <c r="U203" s="13"/>
      <c r="V203" s="13"/>
      <c r="W203" s="13"/>
      <c r="X203" s="13"/>
      <c r="Y203" s="13"/>
      <c r="Z203" s="13"/>
    </row>
    <row r="204" spans="1:26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30"/>
      <c r="R204" s="48"/>
      <c r="S204" s="13"/>
      <c r="T204" s="13"/>
      <c r="U204" s="13"/>
      <c r="V204" s="13"/>
      <c r="W204" s="13"/>
      <c r="X204" s="13"/>
      <c r="Y204" s="13"/>
      <c r="Z204" s="13"/>
    </row>
    <row r="205" spans="1:26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30"/>
      <c r="R205" s="48"/>
      <c r="S205" s="13"/>
      <c r="T205" s="13"/>
      <c r="U205" s="13"/>
      <c r="V205" s="13"/>
      <c r="W205" s="13"/>
      <c r="X205" s="13"/>
      <c r="Y205" s="13"/>
      <c r="Z205" s="13"/>
    </row>
    <row r="206" spans="1:26" ht="12.75">
      <c r="A206" s="121"/>
      <c r="B206" s="12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30"/>
      <c r="R206" s="48"/>
      <c r="S206" s="13"/>
      <c r="T206" s="13"/>
      <c r="U206" s="13"/>
      <c r="V206" s="13"/>
      <c r="W206" s="13"/>
      <c r="X206" s="13"/>
      <c r="Y206" s="13"/>
      <c r="Z206" s="13"/>
    </row>
    <row r="207" spans="1:26" ht="12.75">
      <c r="A207" s="13"/>
      <c r="B207" s="13"/>
      <c r="C207" s="13"/>
      <c r="D207" s="13"/>
      <c r="E207" s="13"/>
      <c r="F207" s="13"/>
      <c r="G207" s="13"/>
      <c r="H207" s="30"/>
      <c r="I207" s="87"/>
      <c r="J207" s="30"/>
      <c r="K207" s="87"/>
      <c r="L207" s="30"/>
      <c r="M207" s="30"/>
      <c r="N207" s="87"/>
      <c r="O207" s="30"/>
      <c r="P207" s="30"/>
      <c r="Q207" s="30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>
      <c r="A208" s="15"/>
      <c r="B208" s="15"/>
      <c r="C208" s="15"/>
      <c r="D208" s="15"/>
      <c r="E208" s="15"/>
      <c r="F208" s="15"/>
      <c r="G208" s="15"/>
      <c r="H208" s="13"/>
      <c r="I208" s="13"/>
      <c r="J208" s="13"/>
      <c r="K208" s="13"/>
      <c r="L208" s="13"/>
      <c r="M208" s="13"/>
      <c r="N208" s="13"/>
      <c r="O208" s="13"/>
      <c r="P208" s="13"/>
      <c r="Q208" s="30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>
      <c r="A209" s="13"/>
      <c r="B209" s="13"/>
      <c r="C209" s="13"/>
      <c r="D209" s="13"/>
      <c r="E209" s="13"/>
      <c r="F209" s="13"/>
      <c r="G209" s="13"/>
      <c r="H209" s="30"/>
      <c r="I209" s="87"/>
      <c r="J209" s="30"/>
      <c r="K209" s="87"/>
      <c r="L209" s="30"/>
      <c r="M209" s="30"/>
      <c r="N209" s="87"/>
      <c r="O209" s="30"/>
      <c r="P209" s="30"/>
      <c r="Q209" s="30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>
      <c r="A210" s="9"/>
      <c r="B210" s="9"/>
      <c r="C210" s="9"/>
      <c r="D210" s="9"/>
      <c r="E210" s="9"/>
      <c r="F210" s="9"/>
      <c r="G210" s="9"/>
      <c r="H210" s="88"/>
      <c r="I210" s="50"/>
      <c r="J210" s="50"/>
      <c r="K210" s="88"/>
      <c r="L210" s="50"/>
      <c r="M210" s="50"/>
      <c r="N210" s="88"/>
      <c r="O210" s="50"/>
      <c r="P210" s="50"/>
      <c r="Q210" s="30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>
      <c r="A211" s="9"/>
      <c r="B211" s="9"/>
      <c r="C211" s="9"/>
      <c r="D211" s="9"/>
      <c r="E211" s="9"/>
      <c r="F211" s="9"/>
      <c r="G211" s="9"/>
      <c r="H211" s="88"/>
      <c r="I211" s="85"/>
      <c r="J211" s="30"/>
      <c r="K211" s="88"/>
      <c r="L211" s="85"/>
      <c r="M211" s="50"/>
      <c r="N211" s="87"/>
      <c r="O211" s="85"/>
      <c r="P211" s="50"/>
      <c r="Q211" s="30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>
      <c r="A212" s="10"/>
      <c r="B212" s="10"/>
      <c r="C212" s="10"/>
      <c r="D212" s="10"/>
      <c r="E212" s="10"/>
      <c r="F212" s="10"/>
      <c r="G212" s="10"/>
      <c r="H212" s="17"/>
      <c r="I212" s="31"/>
      <c r="J212" s="31"/>
      <c r="K212" s="88"/>
      <c r="L212" s="85"/>
      <c r="M212" s="50"/>
      <c r="N212" s="87"/>
      <c r="O212" s="85"/>
      <c r="P212" s="50"/>
      <c r="Q212" s="30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>
      <c r="A213" s="10"/>
      <c r="B213" s="10"/>
      <c r="C213" s="10"/>
      <c r="D213" s="10"/>
      <c r="E213" s="10"/>
      <c r="F213" s="10"/>
      <c r="G213" s="10"/>
      <c r="H213" s="18"/>
      <c r="I213" s="31"/>
      <c r="J213" s="31"/>
      <c r="K213" s="31"/>
      <c r="L213" s="31"/>
      <c r="M213" s="31"/>
      <c r="N213" s="31"/>
      <c r="O213" s="31"/>
      <c r="P213" s="31"/>
      <c r="Q213" s="30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>
      <c r="A214" s="10"/>
      <c r="B214" s="10"/>
      <c r="C214" s="10"/>
      <c r="D214" s="10"/>
      <c r="E214" s="10"/>
      <c r="F214" s="10"/>
      <c r="G214" s="10"/>
      <c r="H214" s="18"/>
      <c r="I214" s="31"/>
      <c r="J214" s="31"/>
      <c r="K214" s="30"/>
      <c r="L214" s="30"/>
      <c r="M214" s="30"/>
      <c r="N214" s="30"/>
      <c r="O214" s="30"/>
      <c r="P214" s="30"/>
      <c r="Q214" s="30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>
      <c r="A215" s="10"/>
      <c r="B215" s="10"/>
      <c r="C215" s="10"/>
      <c r="D215" s="10"/>
      <c r="E215" s="10"/>
      <c r="F215" s="10"/>
      <c r="G215" s="10"/>
      <c r="H215" s="18"/>
      <c r="I215" s="31"/>
      <c r="J215" s="31"/>
      <c r="K215" s="31"/>
      <c r="L215" s="31"/>
      <c r="M215" s="31"/>
      <c r="N215" s="31"/>
      <c r="O215" s="31"/>
      <c r="P215" s="31"/>
      <c r="Q215" s="30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>
      <c r="A216" s="10"/>
      <c r="B216" s="10"/>
      <c r="C216" s="10"/>
      <c r="D216" s="10"/>
      <c r="E216" s="10"/>
      <c r="F216" s="10"/>
      <c r="G216" s="10"/>
      <c r="H216" s="18"/>
      <c r="I216" s="31"/>
      <c r="J216" s="31"/>
      <c r="K216" s="31"/>
      <c r="L216" s="31"/>
      <c r="M216" s="31"/>
      <c r="N216" s="31"/>
      <c r="O216" s="31"/>
      <c r="P216" s="31"/>
      <c r="Q216" s="30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>
      <c r="A217" s="10"/>
      <c r="B217" s="10"/>
      <c r="C217" s="10"/>
      <c r="D217" s="10"/>
      <c r="E217" s="10"/>
      <c r="F217" s="23"/>
      <c r="G217" s="23"/>
      <c r="H217" s="18"/>
      <c r="I217" s="31"/>
      <c r="J217" s="31"/>
      <c r="K217" s="31"/>
      <c r="L217" s="31"/>
      <c r="M217" s="31"/>
      <c r="N217" s="31"/>
      <c r="O217" s="31"/>
      <c r="P217" s="31"/>
      <c r="Q217" s="30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>
      <c r="A218" s="30"/>
      <c r="B218" s="30"/>
      <c r="C218" s="13"/>
      <c r="D218" s="13"/>
      <c r="E218" s="13"/>
      <c r="F218" s="13"/>
      <c r="G218" s="13"/>
      <c r="H218" s="31"/>
      <c r="I218" s="31"/>
      <c r="J218" s="31"/>
      <c r="K218" s="31"/>
      <c r="L218" s="31"/>
      <c r="M218" s="31"/>
      <c r="N218" s="31"/>
      <c r="O218" s="31"/>
      <c r="P218" s="31"/>
      <c r="Q218" s="30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30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30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>
      <c r="A221" s="15"/>
      <c r="B221" s="15"/>
      <c r="C221" s="15"/>
      <c r="D221" s="15"/>
      <c r="E221" s="15"/>
      <c r="F221" s="15"/>
      <c r="G221" s="15"/>
      <c r="H221" s="30"/>
      <c r="I221" s="87"/>
      <c r="J221" s="30"/>
      <c r="K221" s="87"/>
      <c r="L221" s="30"/>
      <c r="M221" s="30"/>
      <c r="N221" s="87"/>
      <c r="O221" s="30"/>
      <c r="P221" s="30"/>
      <c r="Q221" s="30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>
      <c r="A222" s="13"/>
      <c r="B222" s="13"/>
      <c r="C222" s="13"/>
      <c r="D222" s="13"/>
      <c r="E222" s="13"/>
      <c r="F222" s="13"/>
      <c r="G222" s="13"/>
      <c r="H222" s="88"/>
      <c r="I222" s="50"/>
      <c r="J222" s="50"/>
      <c r="K222" s="88"/>
      <c r="L222" s="50"/>
      <c r="M222" s="50"/>
      <c r="N222" s="88"/>
      <c r="O222" s="50"/>
      <c r="P222" s="50"/>
      <c r="Q222" s="30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>
      <c r="A223" s="9"/>
      <c r="B223" s="9"/>
      <c r="C223" s="9"/>
      <c r="D223" s="9"/>
      <c r="E223" s="9"/>
      <c r="F223" s="9"/>
      <c r="G223" s="9"/>
      <c r="H223" s="88"/>
      <c r="I223" s="85"/>
      <c r="J223" s="30"/>
      <c r="K223" s="88"/>
      <c r="L223" s="85"/>
      <c r="M223" s="50"/>
      <c r="N223" s="87"/>
      <c r="O223" s="85"/>
      <c r="P223" s="50"/>
      <c r="Q223" s="30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>
      <c r="A224" s="61"/>
      <c r="B224" s="61"/>
      <c r="C224" s="10"/>
      <c r="D224" s="10"/>
      <c r="E224" s="10"/>
      <c r="F224" s="10"/>
      <c r="G224" s="10"/>
      <c r="H224" s="18"/>
      <c r="I224" s="31"/>
      <c r="J224" s="31"/>
      <c r="K224" s="31"/>
      <c r="L224" s="31"/>
      <c r="M224" s="31"/>
      <c r="N224" s="31"/>
      <c r="O224" s="31"/>
      <c r="P224" s="31"/>
      <c r="Q224" s="30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>
      <c r="A225" s="10"/>
      <c r="B225" s="10"/>
      <c r="C225" s="10"/>
      <c r="D225" s="10"/>
      <c r="E225" s="10"/>
      <c r="F225" s="10"/>
      <c r="G225" s="10"/>
      <c r="H225" s="18"/>
      <c r="I225" s="31"/>
      <c r="J225" s="31"/>
      <c r="K225" s="31"/>
      <c r="L225" s="31"/>
      <c r="M225" s="31"/>
      <c r="N225" s="31"/>
      <c r="O225" s="31"/>
      <c r="P225" s="31"/>
      <c r="Q225" s="30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>
      <c r="A226" s="10"/>
      <c r="B226" s="10"/>
      <c r="C226" s="10"/>
      <c r="D226" s="10"/>
      <c r="E226" s="10"/>
      <c r="F226" s="10"/>
      <c r="G226" s="10"/>
      <c r="H226" s="18"/>
      <c r="I226" s="31"/>
      <c r="J226" s="31"/>
      <c r="K226" s="31"/>
      <c r="L226" s="31"/>
      <c r="M226" s="31"/>
      <c r="N226" s="31"/>
      <c r="O226" s="31"/>
      <c r="P226" s="31"/>
      <c r="Q226" s="30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>
      <c r="A227" s="10"/>
      <c r="B227" s="10"/>
      <c r="C227" s="10"/>
      <c r="D227" s="10"/>
      <c r="E227" s="10"/>
      <c r="F227" s="10"/>
      <c r="G227" s="10"/>
      <c r="H227" s="18"/>
      <c r="I227" s="31"/>
      <c r="J227" s="31"/>
      <c r="K227" s="31"/>
      <c r="L227" s="31"/>
      <c r="M227" s="31"/>
      <c r="N227" s="31"/>
      <c r="O227" s="31"/>
      <c r="P227" s="31"/>
      <c r="Q227" s="30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>
      <c r="A228" s="61"/>
      <c r="B228" s="61"/>
      <c r="C228" s="10"/>
      <c r="D228" s="10"/>
      <c r="E228" s="10"/>
      <c r="F228" s="10"/>
      <c r="G228" s="10"/>
      <c r="H228" s="18"/>
      <c r="I228" s="31"/>
      <c r="J228" s="31"/>
      <c r="K228" s="31"/>
      <c r="L228" s="31"/>
      <c r="M228" s="31"/>
      <c r="N228" s="31"/>
      <c r="O228" s="31"/>
      <c r="P228" s="31"/>
      <c r="Q228" s="30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>
      <c r="A229" s="10"/>
      <c r="B229" s="10"/>
      <c r="C229" s="10"/>
      <c r="D229" s="10"/>
      <c r="E229" s="10"/>
      <c r="F229" s="10"/>
      <c r="G229" s="10"/>
      <c r="H229" s="18"/>
      <c r="I229" s="31"/>
      <c r="J229" s="31"/>
      <c r="K229" s="31"/>
      <c r="L229" s="31"/>
      <c r="M229" s="31"/>
      <c r="N229" s="31"/>
      <c r="O229" s="31"/>
      <c r="P229" s="31"/>
      <c r="Q229" s="30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>
      <c r="A230" s="10"/>
      <c r="B230" s="10"/>
      <c r="C230" s="10"/>
      <c r="D230" s="10"/>
      <c r="E230" s="10"/>
      <c r="F230" s="10"/>
      <c r="G230" s="10"/>
      <c r="H230" s="18"/>
      <c r="I230" s="31"/>
      <c r="J230" s="31"/>
      <c r="K230" s="87"/>
      <c r="L230" s="30"/>
      <c r="M230" s="30"/>
      <c r="N230" s="87"/>
      <c r="O230" s="30"/>
      <c r="P230" s="30"/>
      <c r="Q230" s="30"/>
      <c r="R230" s="50"/>
      <c r="S230" s="13"/>
      <c r="T230" s="13"/>
      <c r="U230" s="13"/>
      <c r="V230" s="13"/>
      <c r="W230" s="13"/>
      <c r="X230" s="13"/>
      <c r="Y230" s="13"/>
      <c r="Z230" s="13"/>
    </row>
    <row r="231" spans="1:26" ht="12.75">
      <c r="A231" s="58"/>
      <c r="B231" s="58"/>
      <c r="C231" s="10"/>
      <c r="D231" s="10"/>
      <c r="E231" s="10"/>
      <c r="F231" s="10"/>
      <c r="G231" s="10"/>
      <c r="H231" s="17"/>
      <c r="I231" s="31"/>
      <c r="J231" s="31"/>
      <c r="K231" s="88"/>
      <c r="L231" s="50"/>
      <c r="M231" s="50"/>
      <c r="N231" s="88"/>
      <c r="O231" s="50"/>
      <c r="P231" s="50"/>
      <c r="Q231" s="30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>
      <c r="A232" s="10"/>
      <c r="B232" s="10"/>
      <c r="C232" s="10"/>
      <c r="D232" s="10"/>
      <c r="E232" s="10"/>
      <c r="F232" s="10"/>
      <c r="G232" s="10"/>
      <c r="H232" s="17"/>
      <c r="I232" s="31"/>
      <c r="J232" s="31"/>
      <c r="K232" s="88"/>
      <c r="L232" s="85"/>
      <c r="M232" s="50"/>
      <c r="N232" s="87"/>
      <c r="O232" s="85"/>
      <c r="P232" s="50"/>
      <c r="Q232" s="30"/>
      <c r="R232" s="50"/>
      <c r="S232" s="13"/>
      <c r="T232" s="13"/>
      <c r="U232" s="13"/>
      <c r="V232" s="13"/>
      <c r="W232" s="13"/>
      <c r="X232" s="13"/>
      <c r="Y232" s="13"/>
      <c r="Z232" s="13"/>
    </row>
    <row r="233" spans="1:26" ht="12.75">
      <c r="A233" s="10"/>
      <c r="B233" s="10"/>
      <c r="C233" s="10"/>
      <c r="D233" s="10"/>
      <c r="E233" s="10"/>
      <c r="F233" s="58"/>
      <c r="G233" s="58"/>
      <c r="H233" s="17"/>
      <c r="I233" s="31"/>
      <c r="J233" s="31"/>
      <c r="K233" s="88"/>
      <c r="L233" s="50"/>
      <c r="M233" s="50"/>
      <c r="N233" s="88"/>
      <c r="O233" s="50"/>
      <c r="P233" s="50"/>
      <c r="Q233" s="30"/>
      <c r="R233" s="48"/>
      <c r="S233" s="13"/>
      <c r="T233" s="13"/>
      <c r="U233" s="13"/>
      <c r="V233" s="13"/>
      <c r="W233" s="13"/>
      <c r="X233" s="13"/>
      <c r="Y233" s="13"/>
      <c r="Z233" s="13"/>
    </row>
    <row r="234" spans="1:26" ht="12.75">
      <c r="A234" s="10"/>
      <c r="B234" s="10"/>
      <c r="C234" s="10"/>
      <c r="D234" s="10"/>
      <c r="E234" s="10"/>
      <c r="F234" s="10"/>
      <c r="G234" s="10"/>
      <c r="H234" s="17"/>
      <c r="I234" s="31"/>
      <c r="J234" s="31"/>
      <c r="K234" s="88"/>
      <c r="L234" s="85"/>
      <c r="M234" s="50"/>
      <c r="N234" s="87"/>
      <c r="O234" s="85"/>
      <c r="P234" s="50"/>
      <c r="Q234" s="30"/>
      <c r="R234" s="48"/>
      <c r="S234" s="13"/>
      <c r="T234" s="13"/>
      <c r="U234" s="13"/>
      <c r="V234" s="13"/>
      <c r="W234" s="13"/>
      <c r="X234" s="13"/>
      <c r="Y234" s="13"/>
      <c r="Z234" s="13"/>
    </row>
    <row r="235" spans="1:26" ht="12.75">
      <c r="A235" s="10"/>
      <c r="B235" s="10"/>
      <c r="C235" s="10"/>
      <c r="D235" s="10"/>
      <c r="E235" s="10"/>
      <c r="F235" s="10"/>
      <c r="G235" s="10"/>
      <c r="H235" s="18"/>
      <c r="I235" s="31"/>
      <c r="J235" s="31"/>
      <c r="K235" s="31"/>
      <c r="L235" s="31"/>
      <c r="M235" s="31"/>
      <c r="N235" s="31"/>
      <c r="O235" s="31"/>
      <c r="P235" s="31"/>
      <c r="Q235" s="30"/>
      <c r="R235" s="48"/>
      <c r="S235" s="13"/>
      <c r="T235" s="13"/>
      <c r="U235" s="13"/>
      <c r="V235" s="13"/>
      <c r="W235" s="13"/>
      <c r="X235" s="13"/>
      <c r="Y235" s="13"/>
      <c r="Z235" s="13"/>
    </row>
    <row r="236" spans="1:26" ht="12.75">
      <c r="A236" s="10"/>
      <c r="B236" s="10"/>
      <c r="C236" s="10"/>
      <c r="D236" s="10"/>
      <c r="E236" s="10"/>
      <c r="F236" s="10"/>
      <c r="G236" s="10"/>
      <c r="H236" s="18"/>
      <c r="I236" s="31"/>
      <c r="J236" s="31"/>
      <c r="K236" s="31"/>
      <c r="L236" s="31"/>
      <c r="M236" s="31"/>
      <c r="N236" s="31"/>
      <c r="O236" s="31"/>
      <c r="P236" s="31"/>
      <c r="Q236" s="30"/>
      <c r="R236" s="48"/>
      <c r="S236" s="13"/>
      <c r="T236" s="13"/>
      <c r="U236" s="13"/>
      <c r="V236" s="13"/>
      <c r="W236" s="13"/>
      <c r="X236" s="13"/>
      <c r="Y236" s="13"/>
      <c r="Z236" s="13"/>
    </row>
    <row r="237" spans="1:26" ht="12.75">
      <c r="A237" s="10"/>
      <c r="B237" s="10"/>
      <c r="C237" s="10"/>
      <c r="D237" s="10"/>
      <c r="E237" s="10"/>
      <c r="F237" s="10"/>
      <c r="G237" s="10"/>
      <c r="H237" s="18"/>
      <c r="I237" s="31"/>
      <c r="J237" s="31"/>
      <c r="K237" s="31"/>
      <c r="L237" s="31"/>
      <c r="M237" s="31"/>
      <c r="N237" s="31"/>
      <c r="O237" s="31"/>
      <c r="P237" s="31"/>
      <c r="Q237" s="30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>
      <c r="A238" s="10"/>
      <c r="B238" s="10"/>
      <c r="C238" s="10"/>
      <c r="D238" s="10"/>
      <c r="E238" s="10"/>
      <c r="F238" s="10"/>
      <c r="G238" s="10"/>
      <c r="H238" s="18"/>
      <c r="I238" s="31"/>
      <c r="J238" s="31"/>
      <c r="K238" s="31"/>
      <c r="L238" s="31"/>
      <c r="M238" s="31"/>
      <c r="N238" s="31"/>
      <c r="O238" s="31"/>
      <c r="P238" s="31"/>
      <c r="Q238" s="30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>
      <c r="A239" s="61"/>
      <c r="B239" s="61"/>
      <c r="C239" s="10"/>
      <c r="D239" s="10"/>
      <c r="E239" s="10"/>
      <c r="F239" s="10"/>
      <c r="G239" s="10"/>
      <c r="H239" s="18"/>
      <c r="I239" s="31"/>
      <c r="J239" s="31"/>
      <c r="K239" s="31"/>
      <c r="L239" s="31"/>
      <c r="M239" s="31"/>
      <c r="N239" s="31"/>
      <c r="O239" s="31"/>
      <c r="P239" s="31"/>
      <c r="Q239" s="30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>
      <c r="A240" s="61"/>
      <c r="B240" s="61"/>
      <c r="C240" s="10"/>
      <c r="D240" s="10"/>
      <c r="E240" s="10"/>
      <c r="F240" s="10"/>
      <c r="G240" s="10"/>
      <c r="H240" s="18"/>
      <c r="I240" s="31"/>
      <c r="J240" s="31"/>
      <c r="K240" s="31"/>
      <c r="L240" s="31"/>
      <c r="M240" s="31"/>
      <c r="N240" s="31"/>
      <c r="O240" s="31"/>
      <c r="P240" s="31"/>
      <c r="Q240" s="30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>
      <c r="A241" s="61"/>
      <c r="B241" s="61"/>
      <c r="C241" s="10"/>
      <c r="D241" s="10"/>
      <c r="E241" s="10"/>
      <c r="F241" s="10"/>
      <c r="G241" s="10"/>
      <c r="H241" s="18"/>
      <c r="I241" s="31"/>
      <c r="J241" s="31"/>
      <c r="K241" s="31"/>
      <c r="L241" s="31"/>
      <c r="M241" s="31"/>
      <c r="N241" s="31"/>
      <c r="O241" s="31"/>
      <c r="P241" s="31"/>
      <c r="Q241" s="30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>
      <c r="A242" s="10"/>
      <c r="B242" s="10"/>
      <c r="C242" s="10"/>
      <c r="D242" s="10"/>
      <c r="E242" s="10"/>
      <c r="F242" s="10"/>
      <c r="G242" s="10"/>
      <c r="H242" s="18"/>
      <c r="I242" s="31"/>
      <c r="J242" s="31"/>
      <c r="K242" s="31"/>
      <c r="L242" s="31"/>
      <c r="M242" s="31"/>
      <c r="N242" s="31"/>
      <c r="O242" s="31"/>
      <c r="P242" s="31"/>
      <c r="Q242" s="30"/>
      <c r="R242" s="50"/>
      <c r="S242" s="13"/>
      <c r="T242" s="13"/>
      <c r="U242" s="13"/>
      <c r="V242" s="13"/>
      <c r="W242" s="13"/>
      <c r="X242" s="13"/>
      <c r="Y242" s="13"/>
      <c r="Z242" s="13"/>
    </row>
    <row r="243" spans="1:26" ht="12.75">
      <c r="A243" s="10"/>
      <c r="B243" s="10"/>
      <c r="C243" s="10"/>
      <c r="D243" s="10"/>
      <c r="E243" s="10"/>
      <c r="F243" s="10"/>
      <c r="G243" s="10"/>
      <c r="H243" s="18"/>
      <c r="I243" s="31"/>
      <c r="J243" s="31"/>
      <c r="K243" s="87"/>
      <c r="L243" s="30"/>
      <c r="M243" s="30"/>
      <c r="N243" s="87"/>
      <c r="O243" s="30"/>
      <c r="P243" s="30"/>
      <c r="Q243" s="30"/>
      <c r="R243" s="50"/>
      <c r="S243" s="13"/>
      <c r="T243" s="13"/>
      <c r="U243" s="13"/>
      <c r="V243" s="13"/>
      <c r="W243" s="13"/>
      <c r="X243" s="13"/>
      <c r="Y243" s="13"/>
      <c r="Z243" s="13"/>
    </row>
    <row r="244" spans="1:26" ht="12.75">
      <c r="A244" s="10"/>
      <c r="B244" s="10"/>
      <c r="C244" s="10"/>
      <c r="D244" s="10"/>
      <c r="E244" s="10"/>
      <c r="F244" s="10"/>
      <c r="G244" s="10"/>
      <c r="H244" s="17"/>
      <c r="I244" s="31"/>
      <c r="J244" s="31"/>
      <c r="K244" s="88"/>
      <c r="L244" s="50"/>
      <c r="M244" s="50"/>
      <c r="N244" s="88"/>
      <c r="O244" s="50"/>
      <c r="P244" s="50"/>
      <c r="Q244" s="30"/>
      <c r="R244" s="48"/>
      <c r="S244" s="13"/>
      <c r="T244" s="13"/>
      <c r="U244" s="13"/>
      <c r="V244" s="13"/>
      <c r="W244" s="13"/>
      <c r="X244" s="13"/>
      <c r="Y244" s="13"/>
      <c r="Z244" s="13"/>
    </row>
    <row r="245" spans="1:26" ht="12.75">
      <c r="A245" s="10"/>
      <c r="B245" s="10"/>
      <c r="C245" s="10"/>
      <c r="D245" s="10"/>
      <c r="E245" s="10"/>
      <c r="F245" s="10"/>
      <c r="G245" s="10"/>
      <c r="H245" s="17"/>
      <c r="I245" s="31"/>
      <c r="J245" s="31"/>
      <c r="K245" s="88"/>
      <c r="L245" s="85"/>
      <c r="M245" s="50"/>
      <c r="N245" s="87"/>
      <c r="O245" s="85"/>
      <c r="P245" s="50"/>
      <c r="Q245" s="30"/>
      <c r="R245" s="48"/>
      <c r="S245" s="13"/>
      <c r="T245" s="13"/>
      <c r="U245" s="13"/>
      <c r="V245" s="13"/>
      <c r="W245" s="13"/>
      <c r="X245" s="13"/>
      <c r="Y245" s="13"/>
      <c r="Z245" s="13"/>
    </row>
    <row r="246" spans="1:26" ht="12.75">
      <c r="A246" s="10"/>
      <c r="B246" s="10"/>
      <c r="C246" s="10"/>
      <c r="D246" s="10"/>
      <c r="E246" s="10"/>
      <c r="F246" s="10"/>
      <c r="G246" s="10"/>
      <c r="H246" s="17"/>
      <c r="I246" s="31"/>
      <c r="J246" s="31"/>
      <c r="K246" s="88"/>
      <c r="L246" s="85"/>
      <c r="M246" s="50"/>
      <c r="N246" s="87"/>
      <c r="O246" s="85"/>
      <c r="P246" s="50"/>
      <c r="Q246" s="30"/>
      <c r="R246" s="48"/>
      <c r="S246" s="13"/>
      <c r="T246" s="13"/>
      <c r="U246" s="13"/>
      <c r="V246" s="13"/>
      <c r="W246" s="13"/>
      <c r="X246" s="13"/>
      <c r="Y246" s="13"/>
      <c r="Z246" s="13"/>
    </row>
    <row r="247" spans="1:26" ht="12.75">
      <c r="A247" s="10"/>
      <c r="B247" s="10"/>
      <c r="C247" s="10"/>
      <c r="D247" s="10"/>
      <c r="E247" s="10"/>
      <c r="F247" s="10"/>
      <c r="G247" s="10"/>
      <c r="H247" s="18"/>
      <c r="I247" s="31"/>
      <c r="J247" s="31"/>
      <c r="K247" s="31"/>
      <c r="L247" s="31"/>
      <c r="M247" s="31"/>
      <c r="N247" s="31"/>
      <c r="O247" s="31"/>
      <c r="P247" s="31"/>
      <c r="Q247" s="30"/>
      <c r="R247" s="48"/>
      <c r="S247" s="13"/>
      <c r="T247" s="13"/>
      <c r="U247" s="13"/>
      <c r="V247" s="13"/>
      <c r="W247" s="13"/>
      <c r="X247" s="13"/>
      <c r="Y247" s="13"/>
      <c r="Z247" s="13"/>
    </row>
    <row r="248" spans="1:26" ht="12.75">
      <c r="A248" s="10"/>
      <c r="B248" s="10"/>
      <c r="C248" s="10"/>
      <c r="D248" s="10"/>
      <c r="E248" s="10"/>
      <c r="F248" s="10"/>
      <c r="G248" s="10"/>
      <c r="H248" s="18"/>
      <c r="I248" s="31"/>
      <c r="J248" s="31"/>
      <c r="K248" s="31"/>
      <c r="L248" s="31"/>
      <c r="M248" s="31"/>
      <c r="N248" s="31"/>
      <c r="O248" s="31"/>
      <c r="P248" s="31"/>
      <c r="Q248" s="30"/>
      <c r="R248" s="48"/>
      <c r="S248" s="13"/>
      <c r="T248" s="13"/>
      <c r="U248" s="13"/>
      <c r="V248" s="13"/>
      <c r="W248" s="13"/>
      <c r="X248" s="13"/>
      <c r="Y248" s="13"/>
      <c r="Z248" s="13"/>
    </row>
    <row r="249" spans="1:26" ht="12.75">
      <c r="A249" s="10"/>
      <c r="B249" s="10"/>
      <c r="C249" s="10"/>
      <c r="D249" s="10"/>
      <c r="E249" s="10"/>
      <c r="F249" s="10"/>
      <c r="G249" s="10"/>
      <c r="H249" s="18"/>
      <c r="I249" s="31"/>
      <c r="J249" s="31"/>
      <c r="K249" s="31"/>
      <c r="L249" s="31"/>
      <c r="M249" s="31"/>
      <c r="N249" s="31"/>
      <c r="O249" s="31"/>
      <c r="P249" s="31"/>
      <c r="Q249" s="30"/>
      <c r="R249" s="48"/>
      <c r="S249" s="13"/>
      <c r="T249" s="13"/>
      <c r="U249" s="13"/>
      <c r="V249" s="13"/>
      <c r="W249" s="13"/>
      <c r="X249" s="13"/>
      <c r="Y249" s="13"/>
      <c r="Z249" s="13"/>
    </row>
    <row r="250" spans="1:26" ht="12.75">
      <c r="A250" s="10"/>
      <c r="B250" s="10"/>
      <c r="C250" s="10"/>
      <c r="D250" s="10"/>
      <c r="E250" s="10"/>
      <c r="F250" s="10"/>
      <c r="G250" s="10"/>
      <c r="H250" s="18"/>
      <c r="I250" s="31"/>
      <c r="J250" s="31"/>
      <c r="K250" s="31"/>
      <c r="L250" s="31"/>
      <c r="M250" s="31"/>
      <c r="N250" s="31"/>
      <c r="O250" s="31"/>
      <c r="P250" s="31"/>
      <c r="Q250" s="30"/>
      <c r="R250" s="48"/>
      <c r="S250" s="13"/>
      <c r="T250" s="13"/>
      <c r="U250" s="13"/>
      <c r="V250" s="13"/>
      <c r="W250" s="13"/>
      <c r="X250" s="13"/>
      <c r="Y250" s="13"/>
      <c r="Z250" s="13"/>
    </row>
    <row r="251" spans="1:26" ht="12.75">
      <c r="A251" s="10"/>
      <c r="B251" s="10"/>
      <c r="C251" s="10"/>
      <c r="D251" s="10"/>
      <c r="E251" s="10"/>
      <c r="F251" s="10"/>
      <c r="G251" s="10"/>
      <c r="H251" s="18"/>
      <c r="I251" s="31"/>
      <c r="J251" s="31"/>
      <c r="K251" s="31"/>
      <c r="L251" s="31"/>
      <c r="M251" s="31"/>
      <c r="N251" s="31"/>
      <c r="O251" s="31"/>
      <c r="P251" s="31"/>
      <c r="Q251" s="30"/>
      <c r="R251" s="48"/>
      <c r="S251" s="13"/>
      <c r="T251" s="13"/>
      <c r="U251" s="13"/>
      <c r="V251" s="13"/>
      <c r="W251" s="13"/>
      <c r="X251" s="13"/>
      <c r="Y251" s="13"/>
      <c r="Z251" s="13"/>
    </row>
    <row r="252" spans="1:26" ht="12.75">
      <c r="A252" s="10"/>
      <c r="B252" s="10"/>
      <c r="C252" s="10"/>
      <c r="D252" s="10"/>
      <c r="E252" s="10"/>
      <c r="F252" s="10"/>
      <c r="G252" s="10"/>
      <c r="H252" s="18"/>
      <c r="I252" s="31"/>
      <c r="J252" s="31"/>
      <c r="K252" s="31"/>
      <c r="L252" s="31"/>
      <c r="M252" s="31"/>
      <c r="N252" s="31"/>
      <c r="O252" s="31"/>
      <c r="P252" s="31"/>
      <c r="Q252" s="30"/>
      <c r="R252" s="48"/>
      <c r="S252" s="13"/>
      <c r="T252" s="13"/>
      <c r="U252" s="13"/>
      <c r="V252" s="13"/>
      <c r="W252" s="13"/>
      <c r="X252" s="13"/>
      <c r="Y252" s="13"/>
      <c r="Z252" s="13"/>
    </row>
    <row r="253" spans="1:26" ht="12.75">
      <c r="A253" s="10"/>
      <c r="B253" s="10"/>
      <c r="C253" s="10"/>
      <c r="D253" s="10"/>
      <c r="E253" s="10"/>
      <c r="F253" s="10"/>
      <c r="G253" s="10"/>
      <c r="H253" s="18"/>
      <c r="I253" s="31"/>
      <c r="J253" s="31"/>
      <c r="K253" s="100"/>
      <c r="L253" s="100"/>
      <c r="M253" s="100"/>
      <c r="N253" s="100"/>
      <c r="O253" s="100"/>
      <c r="P253" s="100"/>
      <c r="Q253" s="30"/>
      <c r="R253" s="48"/>
      <c r="S253" s="13"/>
      <c r="T253" s="13"/>
      <c r="U253" s="13"/>
      <c r="V253" s="13"/>
      <c r="W253" s="13"/>
      <c r="X253" s="13"/>
      <c r="Y253" s="13"/>
      <c r="Z253" s="13"/>
    </row>
    <row r="254" spans="1:26" ht="12.75">
      <c r="A254" s="58"/>
      <c r="B254" s="58"/>
      <c r="C254" s="10"/>
      <c r="D254" s="10"/>
      <c r="E254" s="10"/>
      <c r="F254" s="10"/>
      <c r="G254" s="10"/>
      <c r="H254" s="18"/>
      <c r="I254" s="31"/>
      <c r="J254" s="31"/>
      <c r="K254" s="87"/>
      <c r="L254" s="30"/>
      <c r="M254" s="30"/>
      <c r="N254" s="87"/>
      <c r="O254" s="30"/>
      <c r="P254" s="30"/>
      <c r="Q254" s="30"/>
      <c r="R254" s="48"/>
      <c r="S254" s="13"/>
      <c r="T254" s="13"/>
      <c r="U254" s="13"/>
      <c r="V254" s="13"/>
      <c r="W254" s="13"/>
      <c r="X254" s="13"/>
      <c r="Y254" s="13"/>
      <c r="Z254" s="13"/>
    </row>
    <row r="255" spans="1:26" ht="12.75">
      <c r="A255" s="58"/>
      <c r="B255" s="58"/>
      <c r="C255" s="10"/>
      <c r="D255" s="10"/>
      <c r="E255" s="10"/>
      <c r="F255" s="10"/>
      <c r="G255" s="10"/>
      <c r="H255" s="18"/>
      <c r="I255" s="31"/>
      <c r="J255" s="31"/>
      <c r="K255" s="87"/>
      <c r="L255" s="30"/>
      <c r="M255" s="30"/>
      <c r="N255" s="87"/>
      <c r="O255" s="30"/>
      <c r="P255" s="30"/>
      <c r="Q255" s="30"/>
      <c r="R255" s="48"/>
      <c r="S255" s="13"/>
      <c r="T255" s="13"/>
      <c r="U255" s="13"/>
      <c r="V255" s="13"/>
      <c r="W255" s="13"/>
      <c r="X255" s="13"/>
      <c r="Y255" s="13"/>
      <c r="Z255" s="13"/>
    </row>
    <row r="256" spans="1:26" ht="12.75">
      <c r="A256" s="58"/>
      <c r="B256" s="58"/>
      <c r="C256" s="10"/>
      <c r="D256" s="10"/>
      <c r="E256" s="10"/>
      <c r="F256" s="10"/>
      <c r="G256" s="10"/>
      <c r="H256" s="18"/>
      <c r="I256" s="31"/>
      <c r="J256" s="31"/>
      <c r="K256" s="87"/>
      <c r="L256" s="30"/>
      <c r="M256" s="30"/>
      <c r="N256" s="87"/>
      <c r="O256" s="30"/>
      <c r="P256" s="30"/>
      <c r="Q256" s="30"/>
      <c r="R256" s="48"/>
      <c r="S256" s="13"/>
      <c r="T256" s="13"/>
      <c r="U256" s="13"/>
      <c r="V256" s="13"/>
      <c r="W256" s="13"/>
      <c r="X256" s="13"/>
      <c r="Y256" s="13"/>
      <c r="Z256" s="13"/>
    </row>
    <row r="257" spans="1:26" ht="12.75">
      <c r="A257" s="125"/>
      <c r="B257" s="125"/>
      <c r="C257" s="10"/>
      <c r="D257" s="10"/>
      <c r="E257" s="10"/>
      <c r="F257" s="23"/>
      <c r="G257" s="23"/>
      <c r="H257" s="17"/>
      <c r="I257" s="31"/>
      <c r="J257" s="31"/>
      <c r="K257" s="88"/>
      <c r="L257" s="50"/>
      <c r="M257" s="50"/>
      <c r="N257" s="88"/>
      <c r="O257" s="50"/>
      <c r="P257" s="50"/>
      <c r="Q257" s="30"/>
      <c r="R257" s="48"/>
      <c r="S257" s="13"/>
      <c r="T257" s="13"/>
      <c r="U257" s="13"/>
      <c r="V257" s="13"/>
      <c r="W257" s="13"/>
      <c r="X257" s="13"/>
      <c r="Y257" s="13"/>
      <c r="Z257" s="13"/>
    </row>
    <row r="258" spans="1:26" ht="12.75">
      <c r="A258" s="13"/>
      <c r="B258" s="13"/>
      <c r="C258" s="13"/>
      <c r="D258" s="13"/>
      <c r="E258" s="13"/>
      <c r="F258" s="13"/>
      <c r="G258" s="13"/>
      <c r="H258" s="88"/>
      <c r="I258" s="85"/>
      <c r="J258" s="30"/>
      <c r="K258" s="88"/>
      <c r="L258" s="85"/>
      <c r="M258" s="50"/>
      <c r="N258" s="87"/>
      <c r="O258" s="85"/>
      <c r="P258" s="50"/>
      <c r="Q258" s="30"/>
      <c r="R258" s="48"/>
      <c r="S258" s="13"/>
      <c r="T258" s="13"/>
      <c r="U258" s="13"/>
      <c r="V258" s="13"/>
      <c r="W258" s="13"/>
      <c r="X258" s="13"/>
      <c r="Y258" s="13"/>
      <c r="Z258" s="13"/>
    </row>
    <row r="259" spans="1:26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30"/>
      <c r="R259" s="48"/>
      <c r="S259" s="13"/>
      <c r="T259" s="13"/>
      <c r="U259" s="13"/>
      <c r="V259" s="13"/>
      <c r="W259" s="13"/>
      <c r="X259" s="13"/>
      <c r="Y259" s="13"/>
      <c r="Z259" s="13"/>
    </row>
    <row r="260" spans="1:26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0"/>
      <c r="R260" s="48"/>
      <c r="S260" s="13"/>
      <c r="T260" s="13"/>
      <c r="U260" s="13"/>
      <c r="V260" s="13"/>
      <c r="W260" s="13"/>
      <c r="X260" s="13"/>
      <c r="Y260" s="13"/>
      <c r="Z260" s="13"/>
    </row>
    <row r="261" spans="1:26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30"/>
      <c r="R261" s="48"/>
      <c r="S261" s="13"/>
      <c r="T261" s="13"/>
      <c r="U261" s="13"/>
      <c r="V261" s="13"/>
      <c r="W261" s="13"/>
      <c r="X261" s="13"/>
      <c r="Y261" s="13"/>
      <c r="Z261" s="13"/>
    </row>
    <row r="262" spans="1:26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0"/>
      <c r="R262" s="48"/>
      <c r="S262" s="13"/>
      <c r="T262" s="13"/>
      <c r="U262" s="13"/>
      <c r="V262" s="13"/>
      <c r="W262" s="13"/>
      <c r="X262" s="13"/>
      <c r="Y262" s="13"/>
      <c r="Z262" s="13"/>
    </row>
    <row r="263" spans="1:26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0"/>
      <c r="R263" s="48"/>
      <c r="S263" s="13"/>
      <c r="T263" s="13"/>
      <c r="U263" s="13"/>
      <c r="V263" s="13"/>
      <c r="W263" s="13"/>
      <c r="X263" s="13"/>
      <c r="Y263" s="13"/>
      <c r="Z263" s="13"/>
    </row>
    <row r="264" spans="1:26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0"/>
      <c r="R264" s="48"/>
      <c r="S264" s="13"/>
      <c r="T264" s="13"/>
      <c r="U264" s="13"/>
      <c r="V264" s="13"/>
      <c r="W264" s="13"/>
      <c r="X264" s="13"/>
      <c r="Y264" s="13"/>
      <c r="Z264" s="13"/>
    </row>
    <row r="265" spans="1:26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0"/>
      <c r="R265" s="48"/>
      <c r="S265" s="13"/>
      <c r="T265" s="13"/>
      <c r="U265" s="13"/>
      <c r="V265" s="13"/>
      <c r="W265" s="13"/>
      <c r="X265" s="13"/>
      <c r="Y265" s="13"/>
      <c r="Z265" s="13"/>
    </row>
    <row r="266" spans="1:26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30"/>
      <c r="R266" s="48"/>
      <c r="S266" s="13"/>
      <c r="T266" s="13"/>
      <c r="U266" s="13"/>
      <c r="V266" s="13"/>
      <c r="W266" s="13"/>
      <c r="X266" s="13"/>
      <c r="Y266" s="13"/>
      <c r="Z266" s="13"/>
    </row>
    <row r="267" spans="1:26" ht="12.75">
      <c r="A267" s="121"/>
      <c r="B267" s="121"/>
      <c r="C267" s="121"/>
      <c r="D267" s="121"/>
      <c r="E267" s="121"/>
      <c r="F267" s="121"/>
      <c r="G267" s="121"/>
      <c r="H267" s="88"/>
      <c r="I267" s="50"/>
      <c r="J267" s="50"/>
      <c r="K267" s="88"/>
      <c r="L267" s="50"/>
      <c r="M267" s="50"/>
      <c r="N267" s="88"/>
      <c r="O267" s="50"/>
      <c r="P267" s="50"/>
      <c r="Q267" s="30"/>
      <c r="R267" s="48"/>
      <c r="S267" s="13"/>
      <c r="T267" s="13"/>
      <c r="U267" s="13"/>
      <c r="V267" s="13"/>
      <c r="W267" s="13"/>
      <c r="X267" s="13"/>
      <c r="Y267" s="13"/>
      <c r="Z267" s="13"/>
    </row>
    <row r="268" spans="1:26" ht="12.75">
      <c r="A268" s="13"/>
      <c r="B268" s="13"/>
      <c r="C268" s="13"/>
      <c r="D268" s="13"/>
      <c r="E268" s="13"/>
      <c r="F268" s="13"/>
      <c r="G268" s="13"/>
      <c r="H268" s="88"/>
      <c r="I268" s="85"/>
      <c r="J268" s="30"/>
      <c r="K268" s="88"/>
      <c r="L268" s="85"/>
      <c r="M268" s="50"/>
      <c r="N268" s="87"/>
      <c r="O268" s="85"/>
      <c r="P268" s="50"/>
      <c r="Q268" s="30"/>
      <c r="R268" s="48"/>
      <c r="S268" s="13"/>
      <c r="T268" s="13"/>
      <c r="U268" s="13"/>
      <c r="V268" s="13"/>
      <c r="W268" s="13"/>
      <c r="X268" s="13"/>
      <c r="Y268" s="13"/>
      <c r="Z268" s="13"/>
    </row>
    <row r="269" spans="1:26" ht="12.75">
      <c r="A269" s="15"/>
      <c r="B269" s="15"/>
      <c r="C269" s="15"/>
      <c r="D269" s="15"/>
      <c r="E269" s="15"/>
      <c r="F269" s="15"/>
      <c r="G269" s="15"/>
      <c r="H269" s="44"/>
      <c r="I269" s="31"/>
      <c r="J269" s="31"/>
      <c r="K269" s="31"/>
      <c r="L269" s="72"/>
      <c r="M269" s="73"/>
      <c r="N269" s="44"/>
      <c r="O269" s="71"/>
      <c r="P269" s="73"/>
      <c r="Q269" s="30"/>
      <c r="R269" s="48"/>
      <c r="S269" s="13"/>
      <c r="T269" s="13"/>
      <c r="U269" s="13"/>
      <c r="V269" s="13"/>
      <c r="W269" s="13"/>
      <c r="X269" s="13"/>
      <c r="Y269" s="13"/>
      <c r="Z269" s="13"/>
    </row>
    <row r="270" spans="1:26" ht="12.75">
      <c r="A270" s="10"/>
      <c r="B270" s="10"/>
      <c r="C270" s="10"/>
      <c r="D270" s="10"/>
      <c r="E270" s="10"/>
      <c r="F270" s="10"/>
      <c r="G270" s="10"/>
      <c r="H270" s="30"/>
      <c r="I270" s="87"/>
      <c r="J270" s="30"/>
      <c r="K270" s="87"/>
      <c r="L270" s="30"/>
      <c r="M270" s="30"/>
      <c r="N270" s="87"/>
      <c r="O270" s="30"/>
      <c r="P270" s="30"/>
      <c r="Q270" s="30"/>
      <c r="R270" s="48"/>
      <c r="S270" s="13"/>
      <c r="T270" s="13"/>
      <c r="U270" s="13"/>
      <c r="V270" s="13"/>
      <c r="W270" s="13"/>
      <c r="X270" s="13"/>
      <c r="Y270" s="13"/>
      <c r="Z270" s="13"/>
    </row>
    <row r="271" spans="1:26" ht="12.75">
      <c r="A271" s="9"/>
      <c r="B271" s="9"/>
      <c r="C271" s="9"/>
      <c r="D271" s="9"/>
      <c r="E271" s="9"/>
      <c r="F271" s="9"/>
      <c r="G271" s="9"/>
      <c r="H271" s="88"/>
      <c r="I271" s="50"/>
      <c r="J271" s="50"/>
      <c r="K271" s="88"/>
      <c r="L271" s="50"/>
      <c r="M271" s="50"/>
      <c r="N271" s="88"/>
      <c r="O271" s="50"/>
      <c r="P271" s="50"/>
      <c r="Q271" s="30"/>
      <c r="R271" s="48"/>
      <c r="S271" s="13"/>
      <c r="T271" s="13"/>
      <c r="U271" s="13"/>
      <c r="V271" s="13"/>
      <c r="W271" s="13"/>
      <c r="X271" s="13"/>
      <c r="Y271" s="13"/>
      <c r="Z271" s="13"/>
    </row>
    <row r="272" spans="1:26" ht="12.75">
      <c r="A272" s="9"/>
      <c r="B272" s="9"/>
      <c r="C272" s="9"/>
      <c r="D272" s="9"/>
      <c r="E272" s="9"/>
      <c r="F272" s="9"/>
      <c r="G272" s="9"/>
      <c r="H272" s="88"/>
      <c r="I272" s="85"/>
      <c r="J272" s="30"/>
      <c r="K272" s="88"/>
      <c r="L272" s="85"/>
      <c r="M272" s="50"/>
      <c r="N272" s="87"/>
      <c r="O272" s="85"/>
      <c r="P272" s="50"/>
      <c r="Q272" s="30"/>
      <c r="R272" s="48"/>
      <c r="S272" s="13"/>
      <c r="T272" s="13"/>
      <c r="U272" s="13"/>
      <c r="V272" s="13"/>
      <c r="W272" s="13"/>
      <c r="X272" s="13"/>
      <c r="Y272" s="13"/>
      <c r="Z272" s="13"/>
    </row>
    <row r="273" spans="1:26" ht="12.75">
      <c r="A273" s="10"/>
      <c r="B273" s="10"/>
      <c r="C273" s="10"/>
      <c r="D273" s="10"/>
      <c r="E273" s="10"/>
      <c r="F273" s="10"/>
      <c r="G273" s="10"/>
      <c r="H273" s="18"/>
      <c r="I273" s="31"/>
      <c r="J273" s="31"/>
      <c r="K273" s="13"/>
      <c r="L273" s="13"/>
      <c r="M273" s="13"/>
      <c r="N273" s="13"/>
      <c r="O273" s="13"/>
      <c r="P273" s="13"/>
      <c r="Q273" s="30"/>
      <c r="R273" s="48"/>
      <c r="S273" s="13"/>
      <c r="T273" s="13"/>
      <c r="U273" s="13"/>
      <c r="V273" s="13"/>
      <c r="W273" s="13"/>
      <c r="X273" s="13"/>
      <c r="Y273" s="13"/>
      <c r="Z273" s="13"/>
    </row>
    <row r="274" spans="1:26" ht="12.75">
      <c r="A274" s="10"/>
      <c r="B274" s="10"/>
      <c r="C274" s="10"/>
      <c r="D274" s="10"/>
      <c r="E274" s="10"/>
      <c r="F274" s="10"/>
      <c r="G274" s="10"/>
      <c r="H274" s="18"/>
      <c r="I274" s="31"/>
      <c r="J274" s="31"/>
      <c r="K274" s="87"/>
      <c r="L274" s="30"/>
      <c r="M274" s="30"/>
      <c r="N274" s="87"/>
      <c r="O274" s="30"/>
      <c r="P274" s="30"/>
      <c r="Q274" s="30"/>
      <c r="R274" s="48"/>
      <c r="S274" s="13"/>
      <c r="T274" s="13"/>
      <c r="U274" s="13"/>
      <c r="V274" s="13"/>
      <c r="W274" s="13"/>
      <c r="X274" s="13"/>
      <c r="Y274" s="13"/>
      <c r="Z274" s="13"/>
    </row>
    <row r="275" spans="1:26" ht="12.75">
      <c r="A275" s="10"/>
      <c r="B275" s="10"/>
      <c r="C275" s="10"/>
      <c r="D275" s="10"/>
      <c r="E275" s="10"/>
      <c r="F275" s="10"/>
      <c r="G275" s="10"/>
      <c r="H275" s="17"/>
      <c r="I275" s="31"/>
      <c r="J275" s="31"/>
      <c r="K275" s="88"/>
      <c r="L275" s="50"/>
      <c r="M275" s="50"/>
      <c r="N275" s="88"/>
      <c r="O275" s="50"/>
      <c r="P275" s="50"/>
      <c r="Q275" s="30"/>
      <c r="R275" s="66"/>
      <c r="S275" s="13"/>
      <c r="T275" s="13"/>
      <c r="U275" s="13"/>
      <c r="V275" s="13"/>
      <c r="W275" s="13"/>
      <c r="X275" s="13"/>
      <c r="Y275" s="13"/>
      <c r="Z275" s="13"/>
    </row>
    <row r="276" spans="1:26" ht="12.75">
      <c r="A276" s="10"/>
      <c r="B276" s="10"/>
      <c r="C276" s="10"/>
      <c r="D276" s="10"/>
      <c r="E276" s="10"/>
      <c r="F276" s="10"/>
      <c r="G276" s="10"/>
      <c r="H276" s="18"/>
      <c r="I276" s="31"/>
      <c r="J276" s="31"/>
      <c r="K276" s="87"/>
      <c r="L276" s="30"/>
      <c r="M276" s="30"/>
      <c r="N276" s="87"/>
      <c r="O276" s="30"/>
      <c r="P276" s="30"/>
      <c r="Q276" s="30"/>
      <c r="R276" s="66"/>
      <c r="S276" s="13"/>
      <c r="T276" s="13"/>
      <c r="U276" s="13"/>
      <c r="V276" s="13"/>
      <c r="W276" s="13"/>
      <c r="X276" s="13"/>
      <c r="Y276" s="13"/>
      <c r="Z276" s="13"/>
    </row>
    <row r="277" spans="1:26" ht="12.75">
      <c r="A277" s="62"/>
      <c r="B277" s="62"/>
      <c r="C277" s="10"/>
      <c r="D277" s="10"/>
      <c r="E277" s="10"/>
      <c r="F277" s="23"/>
      <c r="G277" s="23"/>
      <c r="H277" s="17"/>
      <c r="I277" s="31"/>
      <c r="J277" s="31"/>
      <c r="K277" s="88"/>
      <c r="L277" s="50"/>
      <c r="M277" s="50"/>
      <c r="N277" s="88"/>
      <c r="O277" s="50"/>
      <c r="P277" s="50"/>
      <c r="Q277" s="30"/>
      <c r="R277" s="66"/>
      <c r="S277" s="13"/>
      <c r="T277" s="13"/>
      <c r="U277" s="13"/>
      <c r="V277" s="13"/>
      <c r="W277" s="13"/>
      <c r="X277" s="13"/>
      <c r="Y277" s="13"/>
      <c r="Z277" s="13"/>
    </row>
    <row r="278" spans="1:26" ht="12.75">
      <c r="A278" s="13"/>
      <c r="B278" s="13"/>
      <c r="C278" s="13"/>
      <c r="D278" s="13"/>
      <c r="E278" s="13"/>
      <c r="F278" s="13"/>
      <c r="G278" s="13"/>
      <c r="H278" s="88"/>
      <c r="I278" s="85"/>
      <c r="J278" s="30"/>
      <c r="K278" s="88"/>
      <c r="L278" s="85"/>
      <c r="M278" s="50"/>
      <c r="N278" s="87"/>
      <c r="O278" s="85"/>
      <c r="P278" s="50"/>
      <c r="Q278" s="30"/>
      <c r="R278" s="66"/>
      <c r="S278" s="13"/>
      <c r="T278" s="13"/>
      <c r="U278" s="13"/>
      <c r="V278" s="13"/>
      <c r="W278" s="13"/>
      <c r="X278" s="13"/>
      <c r="Y278" s="13"/>
      <c r="Z278" s="13"/>
    </row>
    <row r="279" spans="1:26" ht="12.75">
      <c r="A279" s="13"/>
      <c r="B279" s="13"/>
      <c r="C279" s="13"/>
      <c r="D279" s="13"/>
      <c r="E279" s="13"/>
      <c r="F279" s="13"/>
      <c r="G279" s="13"/>
      <c r="H279" s="31"/>
      <c r="I279" s="31"/>
      <c r="J279" s="31"/>
      <c r="K279" s="31"/>
      <c r="L279" s="31"/>
      <c r="M279" s="31"/>
      <c r="N279" s="31"/>
      <c r="O279" s="31"/>
      <c r="P279" s="31"/>
      <c r="Q279" s="30"/>
      <c r="R279" s="66"/>
      <c r="S279" s="13"/>
      <c r="T279" s="13"/>
      <c r="U279" s="13"/>
      <c r="V279" s="13"/>
      <c r="W279" s="13"/>
      <c r="X279" s="13"/>
      <c r="Y279" s="13"/>
      <c r="Z279" s="13"/>
    </row>
    <row r="280" spans="1:26" ht="12.75">
      <c r="A280" s="25"/>
      <c r="B280" s="25"/>
      <c r="C280" s="15"/>
      <c r="D280" s="15"/>
      <c r="E280" s="15"/>
      <c r="F280" s="15"/>
      <c r="G280" s="15"/>
      <c r="H280" s="44"/>
      <c r="I280" s="31"/>
      <c r="J280" s="31"/>
      <c r="K280" s="31"/>
      <c r="L280" s="71"/>
      <c r="M280" s="31"/>
      <c r="N280" s="31"/>
      <c r="O280" s="71"/>
      <c r="P280" s="31"/>
      <c r="Q280" s="30"/>
      <c r="R280" s="66"/>
      <c r="S280" s="13"/>
      <c r="T280" s="13"/>
      <c r="U280" s="13"/>
      <c r="V280" s="13"/>
      <c r="W280" s="13"/>
      <c r="X280" s="13"/>
      <c r="Y280" s="13"/>
      <c r="Z280" s="13"/>
    </row>
    <row r="281" spans="1:26" ht="12.75">
      <c r="A281" s="13"/>
      <c r="B281" s="13"/>
      <c r="C281" s="13"/>
      <c r="D281" s="13"/>
      <c r="E281" s="13"/>
      <c r="F281" s="13"/>
      <c r="G281" s="13"/>
      <c r="H281" s="30"/>
      <c r="I281" s="87"/>
      <c r="J281" s="30"/>
      <c r="K281" s="87"/>
      <c r="L281" s="30"/>
      <c r="M281" s="30"/>
      <c r="N281" s="87"/>
      <c r="O281" s="30"/>
      <c r="P281" s="30"/>
      <c r="Q281" s="30"/>
      <c r="R281" s="66"/>
      <c r="S281" s="13"/>
      <c r="T281" s="13"/>
      <c r="U281" s="13"/>
      <c r="V281" s="13"/>
      <c r="W281" s="13"/>
      <c r="X281" s="13"/>
      <c r="Y281" s="13"/>
      <c r="Z281" s="13"/>
    </row>
    <row r="282" spans="1:26" ht="12.75">
      <c r="A282" s="9"/>
      <c r="B282" s="9"/>
      <c r="C282" s="9"/>
      <c r="D282" s="9"/>
      <c r="E282" s="9"/>
      <c r="F282" s="9"/>
      <c r="G282" s="9"/>
      <c r="H282" s="88"/>
      <c r="I282" s="50"/>
      <c r="J282" s="50"/>
      <c r="K282" s="88"/>
      <c r="L282" s="50"/>
      <c r="M282" s="50"/>
      <c r="N282" s="88"/>
      <c r="O282" s="50"/>
      <c r="P282" s="50"/>
      <c r="Q282" s="30"/>
      <c r="R282" s="66"/>
      <c r="S282" s="13"/>
      <c r="T282" s="13"/>
      <c r="U282" s="13"/>
      <c r="V282" s="13"/>
      <c r="W282" s="13"/>
      <c r="X282" s="13"/>
      <c r="Y282" s="13"/>
      <c r="Z282" s="13"/>
    </row>
    <row r="283" spans="1:26" ht="12.75">
      <c r="A283" s="9"/>
      <c r="B283" s="9"/>
      <c r="C283" s="9"/>
      <c r="D283" s="9"/>
      <c r="E283" s="9"/>
      <c r="F283" s="9"/>
      <c r="G283" s="9"/>
      <c r="H283" s="88"/>
      <c r="I283" s="85"/>
      <c r="J283" s="30"/>
      <c r="K283" s="88"/>
      <c r="L283" s="85"/>
      <c r="M283" s="50"/>
      <c r="N283" s="87"/>
      <c r="O283" s="85"/>
      <c r="P283" s="50"/>
      <c r="Q283" s="30"/>
      <c r="R283" s="66"/>
      <c r="S283" s="13"/>
      <c r="T283" s="13"/>
      <c r="U283" s="13"/>
      <c r="V283" s="13"/>
      <c r="W283" s="13"/>
      <c r="X283" s="13"/>
      <c r="Y283" s="13"/>
      <c r="Z283" s="13"/>
    </row>
    <row r="284" spans="1:26" ht="12.75">
      <c r="A284" s="61"/>
      <c r="B284" s="61"/>
      <c r="C284" s="10"/>
      <c r="D284" s="10"/>
      <c r="E284" s="10"/>
      <c r="F284" s="10"/>
      <c r="G284" s="10"/>
      <c r="H284" s="31"/>
      <c r="I284" s="31"/>
      <c r="J284" s="31"/>
      <c r="K284" s="100"/>
      <c r="L284" s="100"/>
      <c r="M284" s="100"/>
      <c r="N284" s="100"/>
      <c r="O284" s="100"/>
      <c r="P284" s="100"/>
      <c r="Q284" s="30"/>
      <c r="R284" s="66"/>
      <c r="S284" s="13"/>
      <c r="T284" s="13"/>
      <c r="U284" s="13"/>
      <c r="V284" s="13"/>
      <c r="W284" s="13"/>
      <c r="X284" s="13"/>
      <c r="Y284" s="13"/>
      <c r="Z284" s="13"/>
    </row>
    <row r="285" spans="1:26" ht="12.75">
      <c r="A285" s="10"/>
      <c r="B285" s="10"/>
      <c r="C285" s="10"/>
      <c r="D285" s="10"/>
      <c r="E285" s="10"/>
      <c r="F285" s="10"/>
      <c r="G285" s="10"/>
      <c r="H285" s="86"/>
      <c r="I285" s="31"/>
      <c r="J285" s="31"/>
      <c r="K285" s="100"/>
      <c r="L285" s="100"/>
      <c r="M285" s="100"/>
      <c r="N285" s="100"/>
      <c r="O285" s="100"/>
      <c r="P285" s="100"/>
      <c r="Q285" s="30"/>
      <c r="R285" s="66"/>
      <c r="S285" s="13"/>
      <c r="T285" s="13"/>
      <c r="U285" s="13"/>
      <c r="V285" s="13"/>
      <c r="W285" s="13"/>
      <c r="X285" s="13"/>
      <c r="Y285" s="13"/>
      <c r="Z285" s="13"/>
    </row>
    <row r="286" spans="1:26" ht="12.75">
      <c r="A286" s="10"/>
      <c r="B286" s="10"/>
      <c r="C286" s="10"/>
      <c r="D286" s="10"/>
      <c r="E286" s="10"/>
      <c r="F286" s="10"/>
      <c r="G286" s="10"/>
      <c r="H286" s="44"/>
      <c r="I286" s="31"/>
      <c r="J286" s="31"/>
      <c r="K286" s="31"/>
      <c r="L286" s="31"/>
      <c r="M286" s="31"/>
      <c r="N286" s="31"/>
      <c r="O286" s="31"/>
      <c r="P286" s="31"/>
      <c r="Q286" s="30"/>
      <c r="R286" s="66"/>
      <c r="S286" s="13"/>
      <c r="T286" s="13"/>
      <c r="U286" s="13"/>
      <c r="V286" s="13"/>
      <c r="W286" s="13"/>
      <c r="X286" s="13"/>
      <c r="Y286" s="13"/>
      <c r="Z286" s="13"/>
    </row>
    <row r="287" spans="1:26" ht="12.75">
      <c r="A287" s="10"/>
      <c r="B287" s="10"/>
      <c r="C287" s="10"/>
      <c r="D287" s="10"/>
      <c r="E287" s="10"/>
      <c r="F287" s="10"/>
      <c r="G287" s="10"/>
      <c r="H287" s="31"/>
      <c r="I287" s="31"/>
      <c r="J287" s="31"/>
      <c r="K287" s="31"/>
      <c r="L287" s="31"/>
      <c r="M287" s="31"/>
      <c r="N287" s="31"/>
      <c r="O287" s="31"/>
      <c r="P287" s="31"/>
      <c r="Q287" s="30"/>
      <c r="R287" s="33"/>
      <c r="S287" s="13"/>
      <c r="T287" s="13"/>
      <c r="U287" s="13"/>
      <c r="V287" s="13"/>
      <c r="W287" s="13"/>
      <c r="X287" s="13"/>
      <c r="Y287" s="13"/>
      <c r="Z287" s="13"/>
    </row>
    <row r="288" spans="1:26" ht="12.75">
      <c r="A288" s="10"/>
      <c r="B288" s="10"/>
      <c r="C288" s="10"/>
      <c r="D288" s="10"/>
      <c r="E288" s="10"/>
      <c r="F288" s="23"/>
      <c r="G288" s="23"/>
      <c r="H288" s="48"/>
      <c r="I288" s="31"/>
      <c r="J288" s="31"/>
      <c r="K288" s="30"/>
      <c r="L288" s="30"/>
      <c r="M288" s="30"/>
      <c r="N288" s="30"/>
      <c r="O288" s="30"/>
      <c r="P288" s="30"/>
      <c r="Q288" s="30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>
      <c r="A289" s="10"/>
      <c r="B289" s="10"/>
      <c r="C289" s="10"/>
      <c r="D289" s="10"/>
      <c r="E289" s="10"/>
      <c r="F289" s="10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30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30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>
      <c r="A291" s="15"/>
      <c r="B291" s="15"/>
      <c r="C291" s="15"/>
      <c r="D291" s="15"/>
      <c r="E291" s="15"/>
      <c r="F291" s="15"/>
      <c r="G291" s="15"/>
      <c r="H291" s="31"/>
      <c r="I291" s="71"/>
      <c r="J291" s="31"/>
      <c r="K291" s="31"/>
      <c r="L291" s="71"/>
      <c r="M291" s="31"/>
      <c r="N291" s="31"/>
      <c r="O291" s="71"/>
      <c r="P291" s="31"/>
      <c r="Q291" s="30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>
      <c r="A292" s="10"/>
      <c r="B292" s="10"/>
      <c r="C292" s="10"/>
      <c r="D292" s="10"/>
      <c r="E292" s="10"/>
      <c r="F292" s="10"/>
      <c r="G292" s="10"/>
      <c r="H292" s="30"/>
      <c r="I292" s="87"/>
      <c r="J292" s="30"/>
      <c r="K292" s="87"/>
      <c r="L292" s="30"/>
      <c r="M292" s="30"/>
      <c r="N292" s="87"/>
      <c r="O292" s="30"/>
      <c r="P292" s="30"/>
      <c r="Q292" s="30"/>
      <c r="R292" s="50"/>
      <c r="S292" s="13"/>
      <c r="T292" s="13"/>
      <c r="U292" s="13"/>
      <c r="V292" s="13"/>
      <c r="W292" s="13"/>
      <c r="X292" s="13"/>
      <c r="Y292" s="13"/>
      <c r="Z292" s="13"/>
    </row>
    <row r="293" spans="1:26" ht="12.75">
      <c r="A293" s="9"/>
      <c r="B293" s="9"/>
      <c r="C293" s="9"/>
      <c r="D293" s="9"/>
      <c r="E293" s="9"/>
      <c r="F293" s="9"/>
      <c r="G293" s="9"/>
      <c r="H293" s="88"/>
      <c r="I293" s="50"/>
      <c r="J293" s="50"/>
      <c r="K293" s="88"/>
      <c r="L293" s="50"/>
      <c r="M293" s="50"/>
      <c r="N293" s="88"/>
      <c r="O293" s="50"/>
      <c r="P293" s="50"/>
      <c r="Q293" s="30"/>
      <c r="R293" s="50"/>
      <c r="S293" s="13"/>
      <c r="T293" s="13"/>
      <c r="U293" s="13"/>
      <c r="V293" s="13"/>
      <c r="W293" s="13"/>
      <c r="X293" s="13"/>
      <c r="Y293" s="13"/>
      <c r="Z293" s="13"/>
    </row>
    <row r="294" spans="1:26" ht="12.75">
      <c r="A294" s="9"/>
      <c r="B294" s="9"/>
      <c r="C294" s="9"/>
      <c r="D294" s="9"/>
      <c r="E294" s="9"/>
      <c r="F294" s="9"/>
      <c r="G294" s="9"/>
      <c r="H294" s="88"/>
      <c r="I294" s="85"/>
      <c r="J294" s="30"/>
      <c r="K294" s="88"/>
      <c r="L294" s="85"/>
      <c r="M294" s="50"/>
      <c r="N294" s="87"/>
      <c r="O294" s="85"/>
      <c r="P294" s="50"/>
      <c r="Q294" s="30"/>
      <c r="R294" s="48"/>
      <c r="S294" s="13"/>
      <c r="T294" s="13"/>
      <c r="U294" s="13"/>
      <c r="V294" s="13"/>
      <c r="W294" s="13"/>
      <c r="X294" s="13"/>
      <c r="Y294" s="13"/>
      <c r="Z294" s="13"/>
    </row>
    <row r="295" spans="1:26" ht="12.75">
      <c r="A295" s="10"/>
      <c r="B295" s="10"/>
      <c r="C295" s="10"/>
      <c r="D295" s="30"/>
      <c r="E295" s="30"/>
      <c r="F295" s="30"/>
      <c r="G295" s="30"/>
      <c r="H295" s="31"/>
      <c r="I295" s="31"/>
      <c r="J295" s="31"/>
      <c r="K295" s="31"/>
      <c r="L295" s="31"/>
      <c r="M295" s="31"/>
      <c r="N295" s="31"/>
      <c r="O295" s="31"/>
      <c r="P295" s="31"/>
      <c r="Q295" s="30"/>
      <c r="R295" s="48"/>
      <c r="S295" s="13"/>
      <c r="T295" s="13"/>
      <c r="U295" s="13"/>
      <c r="V295" s="13"/>
      <c r="W295" s="13"/>
      <c r="X295" s="13"/>
      <c r="Y295" s="13"/>
      <c r="Z295" s="13"/>
    </row>
    <row r="296" spans="1:26" ht="12.75">
      <c r="A296" s="10"/>
      <c r="B296" s="10"/>
      <c r="C296" s="10"/>
      <c r="D296" s="10"/>
      <c r="E296" s="10"/>
      <c r="F296" s="10"/>
      <c r="G296" s="10"/>
      <c r="H296" s="31"/>
      <c r="I296" s="31"/>
      <c r="J296" s="31"/>
      <c r="K296" s="31"/>
      <c r="L296" s="31"/>
      <c r="M296" s="31"/>
      <c r="N296" s="31"/>
      <c r="O296" s="31"/>
      <c r="P296" s="31"/>
      <c r="Q296" s="30"/>
      <c r="R296" s="48"/>
      <c r="S296" s="13"/>
      <c r="T296" s="13"/>
      <c r="U296" s="13"/>
      <c r="V296" s="13"/>
      <c r="W296" s="13"/>
      <c r="X296" s="13"/>
      <c r="Y296" s="13"/>
      <c r="Z296" s="13"/>
    </row>
    <row r="297" spans="1:26" ht="12.75">
      <c r="A297" s="10"/>
      <c r="B297" s="10"/>
      <c r="C297" s="10"/>
      <c r="D297" s="10"/>
      <c r="E297" s="10"/>
      <c r="F297" s="10"/>
      <c r="G297" s="10"/>
      <c r="H297" s="31"/>
      <c r="I297" s="31"/>
      <c r="J297" s="31"/>
      <c r="K297" s="31"/>
      <c r="L297" s="31"/>
      <c r="M297" s="31"/>
      <c r="N297" s="31"/>
      <c r="O297" s="31"/>
      <c r="P297" s="31"/>
      <c r="Q297" s="30"/>
      <c r="R297" s="48"/>
      <c r="S297" s="13"/>
      <c r="T297" s="13"/>
      <c r="U297" s="13"/>
      <c r="V297" s="13"/>
      <c r="W297" s="13"/>
      <c r="X297" s="13"/>
      <c r="Y297" s="13"/>
      <c r="Z297" s="13"/>
    </row>
    <row r="298" spans="1:26" ht="12.75">
      <c r="A298" s="58"/>
      <c r="B298" s="58"/>
      <c r="C298" s="10"/>
      <c r="D298" s="10"/>
      <c r="E298" s="10"/>
      <c r="F298" s="10"/>
      <c r="G298" s="10"/>
      <c r="H298" s="44"/>
      <c r="I298" s="31"/>
      <c r="J298" s="31"/>
      <c r="K298" s="31"/>
      <c r="L298" s="31"/>
      <c r="M298" s="31"/>
      <c r="N298" s="31"/>
      <c r="O298" s="31"/>
      <c r="P298" s="31"/>
      <c r="Q298" s="30"/>
      <c r="R298" s="48"/>
      <c r="S298" s="13"/>
      <c r="T298" s="13"/>
      <c r="U298" s="13"/>
      <c r="V298" s="13"/>
      <c r="W298" s="13"/>
      <c r="X298" s="13"/>
      <c r="Y298" s="13"/>
      <c r="Z298" s="13"/>
    </row>
    <row r="299" spans="1:26" ht="12.75">
      <c r="A299" s="13"/>
      <c r="B299" s="13"/>
      <c r="C299" s="10"/>
      <c r="D299" s="10"/>
      <c r="E299" s="10"/>
      <c r="F299" s="23"/>
      <c r="G299" s="23"/>
      <c r="H299" s="31"/>
      <c r="I299" s="31"/>
      <c r="J299" s="31"/>
      <c r="K299" s="31"/>
      <c r="L299" s="31"/>
      <c r="M299" s="31"/>
      <c r="N299" s="31"/>
      <c r="O299" s="31"/>
      <c r="P299" s="31"/>
      <c r="Q299" s="30"/>
      <c r="R299" s="45"/>
      <c r="S299" s="13"/>
      <c r="T299" s="13"/>
      <c r="U299" s="13"/>
      <c r="V299" s="13"/>
      <c r="W299" s="13"/>
      <c r="X299" s="13"/>
      <c r="Y299" s="13"/>
      <c r="Z299" s="13"/>
    </row>
    <row r="300" spans="1:26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30"/>
      <c r="R300" s="45"/>
      <c r="S300" s="13"/>
      <c r="T300" s="13"/>
      <c r="U300" s="13"/>
      <c r="V300" s="13"/>
      <c r="W300" s="13"/>
      <c r="X300" s="13"/>
      <c r="Y300" s="13"/>
      <c r="Z300" s="13"/>
    </row>
    <row r="301" spans="1:26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30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30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>
      <c r="A303" s="13"/>
      <c r="B303" s="13"/>
      <c r="C303" s="13"/>
      <c r="D303" s="13"/>
      <c r="E303" s="13"/>
      <c r="F303" s="13"/>
      <c r="G303" s="13"/>
      <c r="H303" s="31"/>
      <c r="I303" s="71"/>
      <c r="J303" s="31"/>
      <c r="K303" s="31"/>
      <c r="L303" s="71"/>
      <c r="M303" s="31"/>
      <c r="N303" s="31"/>
      <c r="O303" s="71"/>
      <c r="P303" s="31"/>
      <c r="Q303" s="30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30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30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30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30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30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30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>
      <c r="A310" s="121"/>
      <c r="B310" s="121"/>
      <c r="C310" s="121"/>
      <c r="D310" s="121"/>
      <c r="E310" s="121"/>
      <c r="F310" s="121"/>
      <c r="G310" s="121"/>
      <c r="H310" s="13"/>
      <c r="I310" s="13"/>
      <c r="J310" s="13"/>
      <c r="K310" s="13"/>
      <c r="L310" s="13"/>
      <c r="M310" s="13"/>
      <c r="N310" s="13"/>
      <c r="O310" s="13"/>
      <c r="P310" s="13"/>
      <c r="Q310" s="30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30"/>
      <c r="R311" s="50"/>
      <c r="S311" s="13"/>
      <c r="T311" s="13"/>
      <c r="U311" s="13"/>
      <c r="V311" s="13"/>
      <c r="W311" s="13"/>
      <c r="X311" s="13"/>
      <c r="Y311" s="13"/>
      <c r="Z311" s="13"/>
    </row>
    <row r="312" spans="1:26" ht="12.75">
      <c r="A312" s="15"/>
      <c r="B312" s="15"/>
      <c r="C312" s="15"/>
      <c r="D312" s="15"/>
      <c r="E312" s="15"/>
      <c r="F312" s="15"/>
      <c r="G312" s="9"/>
      <c r="H312" s="13"/>
      <c r="I312" s="13"/>
      <c r="J312" s="13"/>
      <c r="K312" s="13"/>
      <c r="L312" s="13"/>
      <c r="M312" s="13"/>
      <c r="N312" s="13"/>
      <c r="O312" s="13"/>
      <c r="P312" s="13"/>
      <c r="Q312" s="30"/>
      <c r="R312" s="50"/>
      <c r="S312" s="13"/>
      <c r="T312" s="13"/>
      <c r="U312" s="13"/>
      <c r="V312" s="13"/>
      <c r="W312" s="13"/>
      <c r="X312" s="13"/>
      <c r="Y312" s="13"/>
      <c r="Z312" s="13"/>
    </row>
    <row r="313" spans="1:26" ht="12.75">
      <c r="A313" s="10"/>
      <c r="B313" s="10"/>
      <c r="C313" s="10"/>
      <c r="D313" s="10"/>
      <c r="E313" s="10"/>
      <c r="F313" s="10"/>
      <c r="G313" s="10"/>
      <c r="H313" s="30"/>
      <c r="I313" s="87"/>
      <c r="J313" s="30"/>
      <c r="K313" s="87"/>
      <c r="L313" s="30"/>
      <c r="M313" s="30"/>
      <c r="N313" s="87"/>
      <c r="O313" s="30"/>
      <c r="P313" s="30"/>
      <c r="Q313" s="30"/>
      <c r="R313" s="48"/>
      <c r="S313" s="13"/>
      <c r="T313" s="13"/>
      <c r="U313" s="13"/>
      <c r="V313" s="13"/>
      <c r="W313" s="13"/>
      <c r="X313" s="13"/>
      <c r="Y313" s="13"/>
      <c r="Z313" s="13"/>
    </row>
    <row r="314" spans="1:26" ht="12.75">
      <c r="A314" s="9"/>
      <c r="B314" s="9"/>
      <c r="C314" s="9"/>
      <c r="D314" s="9"/>
      <c r="E314" s="9"/>
      <c r="F314" s="9"/>
      <c r="G314" s="9"/>
      <c r="H314" s="88"/>
      <c r="I314" s="50"/>
      <c r="J314" s="50"/>
      <c r="K314" s="88"/>
      <c r="L314" s="50"/>
      <c r="M314" s="50"/>
      <c r="N314" s="88"/>
      <c r="O314" s="50"/>
      <c r="P314" s="50"/>
      <c r="Q314" s="30"/>
      <c r="R314" s="48"/>
      <c r="S314" s="13"/>
      <c r="T314" s="13"/>
      <c r="U314" s="13"/>
      <c r="V314" s="13"/>
      <c r="W314" s="13"/>
      <c r="X314" s="13"/>
      <c r="Y314" s="13"/>
      <c r="Z314" s="13"/>
    </row>
    <row r="315" spans="1:26" ht="12.75">
      <c r="A315" s="9"/>
      <c r="B315" s="9"/>
      <c r="C315" s="9"/>
      <c r="D315" s="9"/>
      <c r="E315" s="9"/>
      <c r="F315" s="9"/>
      <c r="G315" s="9"/>
      <c r="H315" s="88"/>
      <c r="I315" s="85"/>
      <c r="J315" s="30"/>
      <c r="K315" s="88"/>
      <c r="L315" s="85"/>
      <c r="M315" s="50"/>
      <c r="N315" s="87"/>
      <c r="O315" s="85"/>
      <c r="P315" s="50"/>
      <c r="Q315" s="30"/>
      <c r="R315" s="48"/>
      <c r="S315" s="13"/>
      <c r="T315" s="13"/>
      <c r="U315" s="13"/>
      <c r="V315" s="13"/>
      <c r="W315" s="13"/>
      <c r="X315" s="13"/>
      <c r="Y315" s="13"/>
      <c r="Z315" s="13"/>
    </row>
    <row r="316" spans="1:26" ht="12.75">
      <c r="A316" s="10"/>
      <c r="B316" s="10"/>
      <c r="C316" s="10"/>
      <c r="D316" s="10"/>
      <c r="E316" s="10"/>
      <c r="F316" s="30"/>
      <c r="G316" s="30"/>
      <c r="H316" s="18"/>
      <c r="I316" s="31"/>
      <c r="J316" s="31"/>
      <c r="K316" s="13"/>
      <c r="L316" s="13"/>
      <c r="M316" s="13"/>
      <c r="N316" s="13"/>
      <c r="O316" s="13"/>
      <c r="P316" s="13"/>
      <c r="Q316" s="30"/>
      <c r="R316" s="48"/>
      <c r="S316" s="13"/>
      <c r="T316" s="13"/>
      <c r="U316" s="13"/>
      <c r="V316" s="13"/>
      <c r="W316" s="13"/>
      <c r="X316" s="13"/>
      <c r="Y316" s="13"/>
      <c r="Z316" s="13"/>
    </row>
    <row r="317" spans="1:26" ht="12.75">
      <c r="A317" s="10"/>
      <c r="B317" s="10"/>
      <c r="C317" s="10"/>
      <c r="D317" s="10"/>
      <c r="E317" s="10"/>
      <c r="F317" s="10"/>
      <c r="G317" s="10"/>
      <c r="H317" s="17"/>
      <c r="I317" s="31"/>
      <c r="J317" s="31"/>
      <c r="K317" s="88"/>
      <c r="L317" s="85"/>
      <c r="M317" s="50"/>
      <c r="N317" s="87"/>
      <c r="O317" s="85"/>
      <c r="P317" s="50"/>
      <c r="Q317" s="30"/>
      <c r="R317" s="48"/>
      <c r="S317" s="13"/>
      <c r="T317" s="13"/>
      <c r="U317" s="13"/>
      <c r="V317" s="13"/>
      <c r="W317" s="13"/>
      <c r="X317" s="13"/>
      <c r="Y317" s="13"/>
      <c r="Z317" s="13"/>
    </row>
    <row r="318" spans="1:26" ht="12.75">
      <c r="A318" s="10"/>
      <c r="B318" s="10"/>
      <c r="C318" s="10"/>
      <c r="D318" s="10"/>
      <c r="E318" s="10"/>
      <c r="F318" s="10"/>
      <c r="G318" s="10"/>
      <c r="H318" s="18"/>
      <c r="I318" s="31"/>
      <c r="J318" s="31"/>
      <c r="K318" s="31"/>
      <c r="L318" s="31"/>
      <c r="M318" s="31"/>
      <c r="N318" s="31"/>
      <c r="O318" s="31"/>
      <c r="P318" s="31"/>
      <c r="Q318" s="30"/>
      <c r="R318" s="45"/>
      <c r="S318" s="13"/>
      <c r="T318" s="13"/>
      <c r="U318" s="13"/>
      <c r="V318" s="13"/>
      <c r="W318" s="13"/>
      <c r="X318" s="13"/>
      <c r="Y318" s="13"/>
      <c r="Z318" s="13"/>
    </row>
    <row r="319" spans="1:26" ht="12.75">
      <c r="A319" s="10"/>
      <c r="B319" s="10"/>
      <c r="C319" s="10"/>
      <c r="D319" s="10"/>
      <c r="E319" s="10"/>
      <c r="F319" s="10"/>
      <c r="G319" s="10"/>
      <c r="H319" s="18"/>
      <c r="I319" s="31"/>
      <c r="J319" s="31"/>
      <c r="K319" s="31"/>
      <c r="L319" s="31"/>
      <c r="M319" s="31"/>
      <c r="N319" s="31"/>
      <c r="O319" s="31"/>
      <c r="P319" s="31"/>
      <c r="Q319" s="30"/>
      <c r="R319" s="45"/>
      <c r="S319" s="13"/>
      <c r="T319" s="13"/>
      <c r="U319" s="13"/>
      <c r="V319" s="13"/>
      <c r="W319" s="13"/>
      <c r="X319" s="13"/>
      <c r="Y319" s="13"/>
      <c r="Z319" s="13"/>
    </row>
    <row r="320" spans="1:26" ht="12.75">
      <c r="A320" s="10"/>
      <c r="B320" s="10"/>
      <c r="C320" s="10"/>
      <c r="D320" s="10"/>
      <c r="E320" s="10"/>
      <c r="F320" s="10"/>
      <c r="G320" s="10"/>
      <c r="H320" s="17"/>
      <c r="I320" s="31"/>
      <c r="J320" s="31"/>
      <c r="K320" s="31"/>
      <c r="L320" s="31"/>
      <c r="M320" s="31"/>
      <c r="N320" s="31"/>
      <c r="O320" s="31"/>
      <c r="P320" s="31"/>
      <c r="Q320" s="30"/>
      <c r="R320" s="45"/>
      <c r="S320" s="13"/>
      <c r="T320" s="13"/>
      <c r="U320" s="13"/>
      <c r="V320" s="13"/>
      <c r="W320" s="13"/>
      <c r="X320" s="13"/>
      <c r="Y320" s="13"/>
      <c r="Z320" s="13"/>
    </row>
    <row r="321" spans="1:26" ht="12.75">
      <c r="A321" s="10"/>
      <c r="B321" s="10"/>
      <c r="C321" s="10"/>
      <c r="D321" s="10"/>
      <c r="E321" s="10"/>
      <c r="F321" s="10"/>
      <c r="G321" s="10"/>
      <c r="H321" s="18"/>
      <c r="I321" s="31"/>
      <c r="J321" s="31"/>
      <c r="K321" s="31"/>
      <c r="L321" s="31"/>
      <c r="M321" s="31"/>
      <c r="N321" s="31"/>
      <c r="O321" s="31"/>
      <c r="P321" s="31"/>
      <c r="Q321" s="30"/>
      <c r="R321" s="45"/>
      <c r="S321" s="13"/>
      <c r="T321" s="13"/>
      <c r="U321" s="13"/>
      <c r="V321" s="13"/>
      <c r="W321" s="13"/>
      <c r="X321" s="13"/>
      <c r="Y321" s="13"/>
      <c r="Z321" s="13"/>
    </row>
    <row r="322" spans="1:26" ht="12.75">
      <c r="A322" s="58"/>
      <c r="B322" s="58"/>
      <c r="C322" s="10"/>
      <c r="D322" s="10"/>
      <c r="E322" s="10"/>
      <c r="F322" s="10"/>
      <c r="G322" s="10"/>
      <c r="H322" s="18"/>
      <c r="I322" s="31"/>
      <c r="J322" s="31"/>
      <c r="K322" s="31"/>
      <c r="L322" s="31"/>
      <c r="M322" s="31"/>
      <c r="N322" s="31"/>
      <c r="O322" s="31"/>
      <c r="P322" s="31"/>
      <c r="Q322" s="30"/>
      <c r="R322" s="45"/>
      <c r="S322" s="13"/>
      <c r="T322" s="13"/>
      <c r="U322" s="13"/>
      <c r="V322" s="13"/>
      <c r="W322" s="13"/>
      <c r="X322" s="13"/>
      <c r="Y322" s="13"/>
      <c r="Z322" s="13"/>
    </row>
    <row r="323" spans="1:26" ht="12.75">
      <c r="A323" s="58"/>
      <c r="B323" s="58"/>
      <c r="C323" s="10"/>
      <c r="D323" s="10"/>
      <c r="E323" s="10"/>
      <c r="F323" s="23"/>
      <c r="G323" s="23"/>
      <c r="H323" s="18"/>
      <c r="I323" s="18"/>
      <c r="J323" s="18"/>
      <c r="K323" s="13"/>
      <c r="L323" s="13"/>
      <c r="M323" s="13"/>
      <c r="N323" s="13"/>
      <c r="O323" s="13"/>
      <c r="P323" s="13"/>
      <c r="Q323" s="30"/>
      <c r="R323" s="45"/>
      <c r="S323" s="13"/>
      <c r="T323" s="13"/>
      <c r="U323" s="13"/>
      <c r="V323" s="13"/>
      <c r="W323" s="13"/>
      <c r="X323" s="13"/>
      <c r="Y323" s="13"/>
      <c r="Z323" s="13"/>
    </row>
    <row r="324" spans="1:26" ht="12.75">
      <c r="A324" s="10"/>
      <c r="B324" s="1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30"/>
      <c r="R324" s="45"/>
      <c r="S324" s="13"/>
      <c r="T324" s="13"/>
      <c r="U324" s="13"/>
      <c r="V324" s="13"/>
      <c r="W324" s="13"/>
      <c r="X324" s="13"/>
      <c r="Y324" s="13"/>
      <c r="Z324" s="13"/>
    </row>
    <row r="325" spans="1:26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30"/>
      <c r="R325" s="45"/>
      <c r="S325" s="13"/>
      <c r="T325" s="13"/>
      <c r="U325" s="13"/>
      <c r="V325" s="13"/>
      <c r="W325" s="13"/>
      <c r="X325" s="13"/>
      <c r="Y325" s="13"/>
      <c r="Z325" s="13"/>
    </row>
    <row r="326" spans="1:26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45"/>
      <c r="S326" s="13"/>
      <c r="T326" s="13"/>
      <c r="U326" s="13"/>
      <c r="V326" s="13"/>
      <c r="W326" s="13"/>
      <c r="X326" s="13"/>
      <c r="Y326" s="13"/>
      <c r="Z326" s="13"/>
    </row>
    <row r="327" spans="1:26" ht="12.75">
      <c r="A327" s="15"/>
      <c r="B327" s="15"/>
      <c r="C327" s="13"/>
      <c r="D327" s="13"/>
      <c r="E327" s="13"/>
      <c r="F327" s="13"/>
      <c r="G327" s="9"/>
      <c r="H327" s="88"/>
      <c r="I327" s="85"/>
      <c r="J327" s="30"/>
      <c r="K327" s="88"/>
      <c r="L327" s="85"/>
      <c r="M327" s="50"/>
      <c r="N327" s="87"/>
      <c r="O327" s="85"/>
      <c r="P327" s="50"/>
      <c r="Q327" s="30"/>
      <c r="R327" s="45"/>
      <c r="S327" s="13"/>
      <c r="T327" s="13"/>
      <c r="U327" s="13"/>
      <c r="V327" s="13"/>
      <c r="W327" s="13"/>
      <c r="X327" s="13"/>
      <c r="Y327" s="13"/>
      <c r="Z327" s="13"/>
    </row>
    <row r="328" spans="1:26" ht="12.75">
      <c r="A328" s="13"/>
      <c r="B328" s="13"/>
      <c r="C328" s="13"/>
      <c r="D328" s="13"/>
      <c r="E328" s="13"/>
      <c r="F328" s="13"/>
      <c r="G328" s="9"/>
      <c r="H328" s="30"/>
      <c r="I328" s="87"/>
      <c r="J328" s="30"/>
      <c r="K328" s="87"/>
      <c r="L328" s="30"/>
      <c r="M328" s="30"/>
      <c r="N328" s="87"/>
      <c r="O328" s="30"/>
      <c r="P328" s="30"/>
      <c r="Q328" s="30"/>
      <c r="R328" s="45"/>
      <c r="S328" s="13"/>
      <c r="T328" s="13"/>
      <c r="U328" s="13"/>
      <c r="V328" s="13"/>
      <c r="W328" s="13"/>
      <c r="X328" s="13"/>
      <c r="Y328" s="13"/>
      <c r="Z328" s="13"/>
    </row>
    <row r="329" spans="1:26" ht="12.75">
      <c r="A329" s="9"/>
      <c r="B329" s="9"/>
      <c r="C329" s="9"/>
      <c r="D329" s="9"/>
      <c r="E329" s="9"/>
      <c r="F329" s="9"/>
      <c r="G329" s="9"/>
      <c r="H329" s="88"/>
      <c r="I329" s="50"/>
      <c r="J329" s="50"/>
      <c r="K329" s="88"/>
      <c r="L329" s="50"/>
      <c r="M329" s="50"/>
      <c r="N329" s="88"/>
      <c r="O329" s="50"/>
      <c r="P329" s="50"/>
      <c r="Q329" s="30"/>
      <c r="R329" s="45"/>
      <c r="S329" s="13"/>
      <c r="T329" s="13"/>
      <c r="U329" s="13"/>
      <c r="V329" s="13"/>
      <c r="W329" s="13"/>
      <c r="X329" s="13"/>
      <c r="Y329" s="13"/>
      <c r="Z329" s="13"/>
    </row>
    <row r="330" spans="1:26" ht="12.75">
      <c r="A330" s="9"/>
      <c r="B330" s="9"/>
      <c r="C330" s="9"/>
      <c r="D330" s="9"/>
      <c r="E330" s="9"/>
      <c r="F330" s="9"/>
      <c r="G330" s="9"/>
      <c r="H330" s="88"/>
      <c r="I330" s="85"/>
      <c r="J330" s="30"/>
      <c r="K330" s="88"/>
      <c r="L330" s="85"/>
      <c r="M330" s="50"/>
      <c r="N330" s="87"/>
      <c r="O330" s="85"/>
      <c r="P330" s="50"/>
      <c r="Q330" s="30"/>
      <c r="R330" s="45"/>
      <c r="S330" s="13"/>
      <c r="T330" s="13"/>
      <c r="U330" s="13"/>
      <c r="V330" s="13"/>
      <c r="W330" s="13"/>
      <c r="X330" s="13"/>
      <c r="Y330" s="13"/>
      <c r="Z330" s="13"/>
    </row>
    <row r="331" spans="1:26" ht="12.75">
      <c r="A331" s="61"/>
      <c r="B331" s="61"/>
      <c r="C331" s="61"/>
      <c r="D331" s="61"/>
      <c r="E331" s="61"/>
      <c r="F331" s="23"/>
      <c r="G331" s="23"/>
      <c r="H331" s="18"/>
      <c r="I331" s="31"/>
      <c r="J331" s="31"/>
      <c r="K331" s="31"/>
      <c r="L331" s="31"/>
      <c r="M331" s="31"/>
      <c r="N331" s="31"/>
      <c r="O331" s="31"/>
      <c r="P331" s="31"/>
      <c r="Q331" s="30"/>
      <c r="R331" s="45"/>
      <c r="S331" s="13"/>
      <c r="T331" s="13"/>
      <c r="U331" s="13"/>
      <c r="V331" s="13"/>
      <c r="W331" s="13"/>
      <c r="X331" s="13"/>
      <c r="Y331" s="13"/>
      <c r="Z331" s="13"/>
    </row>
    <row r="332" spans="1:26" ht="12.75">
      <c r="A332" s="61"/>
      <c r="B332" s="61"/>
      <c r="C332" s="61"/>
      <c r="D332" s="61"/>
      <c r="E332" s="61"/>
      <c r="F332" s="23"/>
      <c r="G332" s="23"/>
      <c r="H332" s="18"/>
      <c r="I332" s="31"/>
      <c r="J332" s="31"/>
      <c r="K332" s="31"/>
      <c r="L332" s="31"/>
      <c r="M332" s="31"/>
      <c r="N332" s="31"/>
      <c r="O332" s="31"/>
      <c r="P332" s="31"/>
      <c r="Q332" s="30"/>
      <c r="R332" s="45"/>
      <c r="S332" s="13"/>
      <c r="T332" s="13"/>
      <c r="U332" s="13"/>
      <c r="V332" s="13"/>
      <c r="W332" s="13"/>
      <c r="X332" s="13"/>
      <c r="Y332" s="13"/>
      <c r="Z332" s="13"/>
    </row>
    <row r="333" spans="1:26" ht="12.75">
      <c r="A333" s="61"/>
      <c r="B333" s="61"/>
      <c r="C333" s="30"/>
      <c r="D333" s="30"/>
      <c r="E333" s="30"/>
      <c r="F333" s="30"/>
      <c r="G333" s="50"/>
      <c r="H333" s="31"/>
      <c r="I333" s="31"/>
      <c r="J333" s="31"/>
      <c r="K333" s="31"/>
      <c r="L333" s="31"/>
      <c r="M333" s="31"/>
      <c r="N333" s="31"/>
      <c r="O333" s="31"/>
      <c r="P333" s="31"/>
      <c r="Q333" s="30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>
      <c r="A334" s="61"/>
      <c r="B334" s="61"/>
      <c r="C334" s="61"/>
      <c r="D334" s="61"/>
      <c r="E334" s="61"/>
      <c r="F334" s="23"/>
      <c r="G334" s="23"/>
      <c r="H334" s="18"/>
      <c r="I334" s="31"/>
      <c r="J334" s="31"/>
      <c r="K334" s="31"/>
      <c r="L334" s="31"/>
      <c r="M334" s="31"/>
      <c r="N334" s="31"/>
      <c r="O334" s="31"/>
      <c r="P334" s="31"/>
      <c r="Q334" s="30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>
      <c r="A335" s="62"/>
      <c r="B335" s="62"/>
      <c r="C335" s="61"/>
      <c r="D335" s="61"/>
      <c r="E335" s="61"/>
      <c r="F335" s="23"/>
      <c r="G335" s="23"/>
      <c r="H335" s="18"/>
      <c r="I335" s="31"/>
      <c r="J335" s="31"/>
      <c r="K335" s="31"/>
      <c r="L335" s="31"/>
      <c r="M335" s="31"/>
      <c r="N335" s="31"/>
      <c r="O335" s="31"/>
      <c r="P335" s="31"/>
      <c r="Q335" s="30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>
      <c r="A336" s="13"/>
      <c r="B336" s="13"/>
      <c r="C336" s="10"/>
      <c r="D336" s="10"/>
      <c r="E336" s="10"/>
      <c r="F336" s="23"/>
      <c r="G336" s="23"/>
      <c r="H336" s="126"/>
      <c r="I336" s="31"/>
      <c r="J336" s="31"/>
      <c r="K336" s="88"/>
      <c r="L336" s="50"/>
      <c r="M336" s="50"/>
      <c r="N336" s="88"/>
      <c r="O336" s="50"/>
      <c r="P336" s="50"/>
      <c r="Q336" s="30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30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>
      <c r="A338" s="13"/>
      <c r="B338" s="13"/>
      <c r="C338" s="13"/>
      <c r="D338" s="13"/>
      <c r="E338" s="13"/>
      <c r="F338" s="13"/>
      <c r="G338" s="9"/>
      <c r="H338" s="48"/>
      <c r="I338" s="48"/>
      <c r="J338" s="48"/>
      <c r="K338" s="87"/>
      <c r="L338" s="30"/>
      <c r="M338" s="30"/>
      <c r="N338" s="87"/>
      <c r="O338" s="30"/>
      <c r="P338" s="30"/>
      <c r="Q338" s="30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30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30"/>
      <c r="R340" s="50"/>
      <c r="S340" s="13"/>
      <c r="T340" s="13"/>
      <c r="U340" s="13"/>
      <c r="V340" s="13"/>
      <c r="W340" s="13"/>
      <c r="X340" s="13"/>
      <c r="Y340" s="13"/>
      <c r="Z340" s="13"/>
    </row>
    <row r="341" spans="1:26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30"/>
      <c r="R341" s="50"/>
      <c r="S341" s="13"/>
      <c r="T341" s="13"/>
      <c r="U341" s="13"/>
      <c r="V341" s="13"/>
      <c r="W341" s="13"/>
      <c r="X341" s="13"/>
      <c r="Y341" s="13"/>
      <c r="Z341" s="13"/>
    </row>
    <row r="342" spans="1:26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30"/>
      <c r="R342" s="48"/>
      <c r="S342" s="13"/>
      <c r="T342" s="13"/>
      <c r="U342" s="13"/>
      <c r="V342" s="13"/>
      <c r="W342" s="13"/>
      <c r="X342" s="13"/>
      <c r="Y342" s="13"/>
      <c r="Z342" s="13"/>
    </row>
    <row r="343" spans="1:26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30"/>
      <c r="R343" s="48"/>
      <c r="S343" s="13"/>
      <c r="T343" s="13"/>
      <c r="U343" s="13"/>
      <c r="V343" s="13"/>
      <c r="W343" s="13"/>
      <c r="X343" s="13"/>
      <c r="Y343" s="13"/>
      <c r="Z343" s="13"/>
    </row>
    <row r="344" spans="1:26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30"/>
      <c r="R344" s="66"/>
      <c r="S344" s="13"/>
      <c r="T344" s="13"/>
      <c r="U344" s="13"/>
      <c r="V344" s="13"/>
      <c r="W344" s="13"/>
      <c r="X344" s="13"/>
      <c r="Y344" s="13"/>
      <c r="Z344" s="13"/>
    </row>
    <row r="345" spans="1:26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30"/>
      <c r="R345" s="18"/>
      <c r="S345" s="13"/>
      <c r="T345" s="13"/>
      <c r="U345" s="13"/>
      <c r="V345" s="13"/>
      <c r="W345" s="13"/>
      <c r="X345" s="13"/>
      <c r="Y345" s="13"/>
      <c r="Z345" s="13"/>
    </row>
    <row r="346" spans="1:26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30"/>
      <c r="R346" s="18"/>
      <c r="S346" s="13"/>
      <c r="T346" s="13"/>
      <c r="U346" s="13"/>
      <c r="V346" s="13"/>
      <c r="W346" s="13"/>
      <c r="X346" s="13"/>
      <c r="Y346" s="13"/>
      <c r="Z346" s="13"/>
    </row>
    <row r="347" spans="1:26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30"/>
      <c r="R347" s="18"/>
      <c r="S347" s="13"/>
      <c r="T347" s="13"/>
      <c r="U347" s="13"/>
      <c r="V347" s="13"/>
      <c r="W347" s="13"/>
      <c r="X347" s="13"/>
      <c r="Y347" s="13"/>
      <c r="Z347" s="13"/>
    </row>
    <row r="348" spans="1:26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30"/>
      <c r="R348" s="18"/>
      <c r="S348" s="13"/>
      <c r="T348" s="13"/>
      <c r="U348" s="13"/>
      <c r="V348" s="13"/>
      <c r="W348" s="13"/>
      <c r="X348" s="13"/>
      <c r="Y348" s="13"/>
      <c r="Z348" s="13"/>
    </row>
    <row r="349" spans="1:26" ht="12.75">
      <c r="A349" s="13"/>
      <c r="B349" s="13"/>
      <c r="C349" s="13"/>
      <c r="D349" s="13"/>
      <c r="E349" s="13"/>
      <c r="F349" s="13"/>
      <c r="G349" s="9"/>
      <c r="H349" s="30"/>
      <c r="I349" s="87"/>
      <c r="J349" s="30"/>
      <c r="K349" s="87"/>
      <c r="L349" s="30"/>
      <c r="M349" s="30"/>
      <c r="N349" s="87"/>
      <c r="O349" s="30"/>
      <c r="P349" s="30"/>
      <c r="Q349" s="30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>
      <c r="A350" s="13"/>
      <c r="B350" s="13"/>
      <c r="C350" s="13"/>
      <c r="D350" s="13"/>
      <c r="E350" s="13"/>
      <c r="F350" s="13"/>
      <c r="G350" s="9"/>
      <c r="H350" s="30"/>
      <c r="I350" s="87"/>
      <c r="J350" s="30"/>
      <c r="K350" s="87"/>
      <c r="L350" s="30"/>
      <c r="M350" s="30"/>
      <c r="N350" s="87"/>
      <c r="O350" s="30"/>
      <c r="P350" s="30"/>
      <c r="Q350" s="30"/>
      <c r="R350" s="50"/>
      <c r="S350" s="13"/>
      <c r="T350" s="13"/>
      <c r="U350" s="13"/>
      <c r="V350" s="13"/>
      <c r="W350" s="13"/>
      <c r="X350" s="13"/>
      <c r="Y350" s="13"/>
      <c r="Z350" s="13"/>
    </row>
    <row r="351" spans="1:26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50"/>
      <c r="S351" s="13"/>
      <c r="T351" s="13"/>
      <c r="U351" s="13"/>
      <c r="V351" s="13"/>
      <c r="W351" s="13"/>
      <c r="X351" s="13"/>
      <c r="Y351" s="13"/>
      <c r="Z351" s="13"/>
    </row>
    <row r="352" spans="1:26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66"/>
      <c r="S352" s="13"/>
      <c r="T352" s="13"/>
      <c r="U352" s="13"/>
      <c r="V352" s="13"/>
      <c r="W352" s="13"/>
      <c r="X352" s="13"/>
      <c r="Y352" s="13"/>
      <c r="Z352" s="13"/>
    </row>
    <row r="353" spans="1:26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66"/>
      <c r="S353" s="13"/>
      <c r="T353" s="13"/>
      <c r="U353" s="13"/>
      <c r="V353" s="13"/>
      <c r="W353" s="13"/>
      <c r="X353" s="13"/>
      <c r="Y353" s="13"/>
      <c r="Z353" s="13"/>
    </row>
    <row r="354" spans="1:26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66"/>
      <c r="S354" s="13"/>
      <c r="T354" s="13"/>
      <c r="U354" s="13"/>
      <c r="V354" s="13"/>
      <c r="W354" s="13"/>
      <c r="X354" s="13"/>
      <c r="Y354" s="13"/>
      <c r="Z354" s="13"/>
    </row>
    <row r="355" spans="1:26" ht="12.75">
      <c r="A355" s="15"/>
      <c r="B355" s="15"/>
      <c r="C355" s="15"/>
      <c r="D355" s="15"/>
      <c r="E355" s="15"/>
      <c r="F355" s="15"/>
      <c r="G355" s="15"/>
      <c r="H355" s="31"/>
      <c r="I355" s="31"/>
      <c r="J355" s="31"/>
      <c r="K355" s="31"/>
      <c r="L355" s="31"/>
      <c r="M355" s="31"/>
      <c r="N355" s="31"/>
      <c r="O355" s="31"/>
      <c r="P355" s="31"/>
      <c r="Q355" s="13"/>
      <c r="R355" s="18"/>
      <c r="S355" s="13"/>
      <c r="T355" s="13"/>
      <c r="U355" s="13"/>
      <c r="V355" s="13"/>
      <c r="W355" s="13"/>
      <c r="X355" s="13"/>
      <c r="Y355" s="13"/>
      <c r="Z355" s="13"/>
    </row>
    <row r="356" spans="1:26" ht="12.75">
      <c r="A356" s="10"/>
      <c r="B356" s="10"/>
      <c r="C356" s="10"/>
      <c r="D356" s="10"/>
      <c r="E356" s="10"/>
      <c r="F356" s="10"/>
      <c r="G356" s="10"/>
      <c r="H356" s="30"/>
      <c r="I356" s="87"/>
      <c r="J356" s="30"/>
      <c r="K356" s="87"/>
      <c r="L356" s="30"/>
      <c r="M356" s="30"/>
      <c r="N356" s="87"/>
      <c r="O356" s="30"/>
      <c r="P356" s="30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>
      <c r="A357" s="9"/>
      <c r="B357" s="9"/>
      <c r="C357" s="9"/>
      <c r="D357" s="9"/>
      <c r="E357" s="9"/>
      <c r="F357" s="9"/>
      <c r="G357" s="9"/>
      <c r="H357" s="88"/>
      <c r="I357" s="50"/>
      <c r="J357" s="50"/>
      <c r="K357" s="88"/>
      <c r="L357" s="50"/>
      <c r="M357" s="50"/>
      <c r="N357" s="88"/>
      <c r="O357" s="50"/>
      <c r="P357" s="50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>
      <c r="A358" s="9"/>
      <c r="B358" s="9"/>
      <c r="C358" s="9"/>
      <c r="D358" s="9"/>
      <c r="E358" s="9"/>
      <c r="F358" s="9"/>
      <c r="G358" s="9"/>
      <c r="H358" s="88"/>
      <c r="I358" s="85"/>
      <c r="J358" s="30"/>
      <c r="K358" s="88"/>
      <c r="L358" s="85"/>
      <c r="M358" s="50"/>
      <c r="N358" s="87"/>
      <c r="O358" s="85"/>
      <c r="P358" s="50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>
      <c r="A359" s="62"/>
      <c r="B359" s="62"/>
      <c r="C359" s="9"/>
      <c r="D359" s="23"/>
      <c r="E359" s="23"/>
      <c r="F359" s="30"/>
      <c r="G359" s="30"/>
      <c r="H359" s="17"/>
      <c r="I359" s="31"/>
      <c r="J359" s="31"/>
      <c r="K359" s="88"/>
      <c r="L359" s="85"/>
      <c r="M359" s="50"/>
      <c r="N359" s="87"/>
      <c r="O359" s="85"/>
      <c r="P359" s="50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>
      <c r="A360" s="13"/>
      <c r="B360" s="13"/>
      <c r="C360" s="10"/>
      <c r="D360" s="10"/>
      <c r="E360" s="10"/>
      <c r="F360" s="10"/>
      <c r="G360" s="10"/>
      <c r="H360" s="17"/>
      <c r="I360" s="31"/>
      <c r="J360" s="31"/>
      <c r="K360" s="88"/>
      <c r="L360" s="85"/>
      <c r="M360" s="50"/>
      <c r="N360" s="87"/>
      <c r="O360" s="85"/>
      <c r="P360" s="50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>
      <c r="A361" s="13"/>
      <c r="B361" s="13"/>
      <c r="C361" s="10"/>
      <c r="D361" s="10"/>
      <c r="E361" s="10"/>
      <c r="F361" s="23"/>
      <c r="G361" s="23"/>
      <c r="H361" s="123"/>
      <c r="I361" s="31"/>
      <c r="J361" s="31"/>
      <c r="K361" s="31"/>
      <c r="L361" s="31"/>
      <c r="M361" s="31"/>
      <c r="N361" s="31"/>
      <c r="O361" s="31"/>
      <c r="P361" s="31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>
      <c r="A363" s="13"/>
      <c r="B363" s="13"/>
      <c r="C363" s="13"/>
      <c r="D363" s="13"/>
      <c r="E363" s="13"/>
      <c r="F363" s="9"/>
      <c r="G363" s="13"/>
      <c r="H363" s="13"/>
      <c r="I363" s="13"/>
      <c r="J363" s="13"/>
      <c r="K363" s="13"/>
      <c r="L363" s="13"/>
      <c r="M363" s="31"/>
      <c r="N363" s="31"/>
      <c r="O363" s="31"/>
      <c r="P363" s="31"/>
      <c r="Q363" s="13"/>
      <c r="R363" s="50"/>
      <c r="S363" s="13"/>
      <c r="T363" s="13"/>
      <c r="U363" s="13"/>
      <c r="V363" s="13"/>
      <c r="W363" s="13"/>
      <c r="X363" s="13"/>
      <c r="Y363" s="13"/>
      <c r="Z363" s="13"/>
    </row>
    <row r="364" spans="1:26" ht="12.75">
      <c r="A364" s="51"/>
      <c r="B364" s="51"/>
      <c r="C364" s="81"/>
      <c r="D364" s="81"/>
      <c r="E364" s="81"/>
      <c r="F364" s="81"/>
      <c r="G364" s="81"/>
      <c r="H364" s="86"/>
      <c r="I364" s="31"/>
      <c r="J364" s="31"/>
      <c r="K364" s="31"/>
      <c r="L364" s="31"/>
      <c r="M364" s="31"/>
      <c r="N364" s="31"/>
      <c r="O364" s="31"/>
      <c r="P364" s="31"/>
      <c r="Q364" s="13"/>
      <c r="R364" s="50"/>
      <c r="S364" s="13"/>
      <c r="T364" s="13"/>
      <c r="U364" s="13"/>
      <c r="V364" s="13"/>
      <c r="W364" s="13"/>
      <c r="X364" s="13"/>
      <c r="Y364" s="13"/>
      <c r="Z364" s="13"/>
    </row>
    <row r="365" spans="1:26" ht="12.75">
      <c r="A365" s="13"/>
      <c r="B365" s="13"/>
      <c r="C365" s="13"/>
      <c r="D365" s="13"/>
      <c r="E365" s="13"/>
      <c r="F365" s="13"/>
      <c r="G365" s="13"/>
      <c r="H365" s="31"/>
      <c r="I365" s="31"/>
      <c r="J365" s="31"/>
      <c r="K365" s="31"/>
      <c r="L365" s="31"/>
      <c r="M365" s="31"/>
      <c r="N365" s="31"/>
      <c r="O365" s="31"/>
      <c r="P365" s="31"/>
      <c r="Q365" s="13"/>
      <c r="R365" s="48"/>
      <c r="S365" s="13"/>
      <c r="T365" s="13"/>
      <c r="U365" s="13"/>
      <c r="V365" s="13"/>
      <c r="W365" s="13"/>
      <c r="X365" s="13"/>
      <c r="Y365" s="13"/>
      <c r="Z365" s="13"/>
    </row>
    <row r="366" spans="1:26" ht="12.75">
      <c r="A366" s="15"/>
      <c r="B366" s="15"/>
      <c r="C366" s="15"/>
      <c r="D366" s="15"/>
      <c r="E366" s="15"/>
      <c r="F366" s="15"/>
      <c r="G366" s="15"/>
      <c r="H366" s="30"/>
      <c r="I366" s="31"/>
      <c r="J366" s="31"/>
      <c r="K366" s="31"/>
      <c r="L366" s="31"/>
      <c r="M366" s="31"/>
      <c r="N366" s="31"/>
      <c r="O366" s="31"/>
      <c r="P366" s="31"/>
      <c r="Q366" s="13"/>
      <c r="R366" s="48"/>
      <c r="S366" s="13"/>
      <c r="T366" s="13"/>
      <c r="U366" s="13"/>
      <c r="V366" s="13"/>
      <c r="W366" s="13"/>
      <c r="X366" s="13"/>
      <c r="Y366" s="13"/>
      <c r="Z366" s="13"/>
    </row>
    <row r="367" spans="1:26" ht="12.75">
      <c r="A367" s="10"/>
      <c r="B367" s="10"/>
      <c r="C367" s="10"/>
      <c r="D367" s="10"/>
      <c r="E367" s="10"/>
      <c r="F367" s="10"/>
      <c r="G367" s="10"/>
      <c r="H367" s="30"/>
      <c r="I367" s="87"/>
      <c r="J367" s="30"/>
      <c r="K367" s="87"/>
      <c r="L367" s="30"/>
      <c r="M367" s="30"/>
      <c r="N367" s="87"/>
      <c r="O367" s="30"/>
      <c r="P367" s="30"/>
      <c r="Q367" s="13"/>
      <c r="R367" s="48"/>
      <c r="S367" s="13"/>
      <c r="T367" s="13"/>
      <c r="U367" s="13"/>
      <c r="V367" s="13"/>
      <c r="W367" s="13"/>
      <c r="X367" s="13"/>
      <c r="Y367" s="13"/>
      <c r="Z367" s="13"/>
    </row>
    <row r="368" spans="1:26" ht="12.75">
      <c r="A368" s="9"/>
      <c r="B368" s="9"/>
      <c r="C368" s="9"/>
      <c r="D368" s="9"/>
      <c r="E368" s="9"/>
      <c r="F368" s="9"/>
      <c r="G368" s="9"/>
      <c r="H368" s="88"/>
      <c r="I368" s="50"/>
      <c r="J368" s="50"/>
      <c r="K368" s="88"/>
      <c r="L368" s="50"/>
      <c r="M368" s="50"/>
      <c r="N368" s="88"/>
      <c r="O368" s="50"/>
      <c r="P368" s="50"/>
      <c r="Q368" s="13"/>
      <c r="R368" s="45"/>
      <c r="S368" s="13"/>
      <c r="T368" s="13"/>
      <c r="U368" s="13"/>
      <c r="V368" s="13"/>
      <c r="W368" s="13"/>
      <c r="X368" s="13"/>
      <c r="Y368" s="13"/>
      <c r="Z368" s="13"/>
    </row>
    <row r="369" spans="1:26" ht="12.75">
      <c r="A369" s="9"/>
      <c r="B369" s="9"/>
      <c r="C369" s="9"/>
      <c r="D369" s="9"/>
      <c r="E369" s="9"/>
      <c r="F369" s="9"/>
      <c r="G369" s="9"/>
      <c r="H369" s="88"/>
      <c r="I369" s="85"/>
      <c r="J369" s="30"/>
      <c r="K369" s="88"/>
      <c r="L369" s="85"/>
      <c r="M369" s="50"/>
      <c r="N369" s="87"/>
      <c r="O369" s="85"/>
      <c r="P369" s="50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>
      <c r="A370" s="61"/>
      <c r="B370" s="61"/>
      <c r="C370" s="10"/>
      <c r="D370" s="10"/>
      <c r="E370" s="10"/>
      <c r="F370" s="10"/>
      <c r="G370" s="10"/>
      <c r="H370" s="31"/>
      <c r="I370" s="31"/>
      <c r="J370" s="31"/>
      <c r="K370" s="31"/>
      <c r="L370" s="31"/>
      <c r="M370" s="31"/>
      <c r="N370" s="31"/>
      <c r="O370" s="31"/>
      <c r="P370" s="31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>
      <c r="A371" s="13"/>
      <c r="B371" s="13"/>
      <c r="C371" s="10"/>
      <c r="D371" s="10"/>
      <c r="E371" s="10"/>
      <c r="F371" s="23"/>
      <c r="G371" s="23"/>
      <c r="H371" s="31"/>
      <c r="I371" s="31"/>
      <c r="J371" s="31"/>
      <c r="K371" s="31"/>
      <c r="L371" s="31"/>
      <c r="M371" s="31"/>
      <c r="N371" s="31"/>
      <c r="O371" s="31"/>
      <c r="P371" s="31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>
      <c r="A372" s="30"/>
      <c r="B372" s="30"/>
      <c r="C372" s="30"/>
      <c r="D372" s="30"/>
      <c r="E372" s="30"/>
      <c r="F372" s="30"/>
      <c r="G372" s="30"/>
      <c r="H372" s="30"/>
      <c r="I372" s="31"/>
      <c r="J372" s="31"/>
      <c r="K372" s="31"/>
      <c r="L372" s="31"/>
      <c r="M372" s="31"/>
      <c r="N372" s="31"/>
      <c r="O372" s="31"/>
      <c r="P372" s="31"/>
      <c r="Q372" s="30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30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30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30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30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30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30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30"/>
      <c r="R379" s="50"/>
      <c r="S379" s="13"/>
      <c r="T379" s="13"/>
      <c r="U379" s="13"/>
      <c r="V379" s="13"/>
      <c r="W379" s="13"/>
      <c r="X379" s="13"/>
      <c r="Y379" s="13"/>
      <c r="Z379" s="13"/>
    </row>
    <row r="380" spans="1:26" ht="11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30"/>
      <c r="R380" s="50"/>
      <c r="S380" s="13"/>
      <c r="T380" s="13"/>
      <c r="U380" s="13"/>
      <c r="V380" s="13"/>
      <c r="W380" s="13"/>
      <c r="X380" s="13"/>
      <c r="Y380" s="13"/>
      <c r="Z380" s="13"/>
    </row>
    <row r="381" spans="1:26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30"/>
      <c r="R381" s="48"/>
      <c r="S381" s="13"/>
      <c r="T381" s="13"/>
      <c r="U381" s="13"/>
      <c r="V381" s="13"/>
      <c r="W381" s="13"/>
      <c r="X381" s="13"/>
      <c r="Y381" s="13"/>
      <c r="Z381" s="13"/>
    </row>
    <row r="382" spans="1:26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30"/>
      <c r="R382" s="24"/>
      <c r="S382" s="13"/>
      <c r="T382" s="13"/>
      <c r="U382" s="13"/>
      <c r="V382" s="13"/>
      <c r="W382" s="13"/>
      <c r="X382" s="13"/>
      <c r="Y382" s="13"/>
      <c r="Z382" s="13"/>
    </row>
    <row r="383" spans="1:26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30"/>
      <c r="R383" s="24"/>
      <c r="S383" s="13"/>
      <c r="T383" s="13"/>
      <c r="U383" s="13"/>
      <c r="V383" s="13"/>
      <c r="W383" s="13"/>
      <c r="X383" s="13"/>
      <c r="Y383" s="13"/>
      <c r="Z383" s="13"/>
    </row>
    <row r="384" spans="1:26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30"/>
      <c r="R384" s="24"/>
      <c r="S384" s="13"/>
      <c r="T384" s="13"/>
      <c r="U384" s="13"/>
      <c r="V384" s="13"/>
      <c r="W384" s="13"/>
      <c r="X384" s="13"/>
      <c r="Y384" s="13"/>
      <c r="Z384" s="13"/>
    </row>
    <row r="385" spans="1:26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30"/>
      <c r="R385" s="24"/>
      <c r="S385" s="13"/>
      <c r="T385" s="13"/>
      <c r="U385" s="13"/>
      <c r="V385" s="13"/>
      <c r="W385" s="13"/>
      <c r="X385" s="13"/>
      <c r="Y385" s="13"/>
      <c r="Z385" s="13"/>
    </row>
    <row r="386" spans="1:26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30"/>
      <c r="R386" s="24"/>
      <c r="S386" s="13"/>
      <c r="T386" s="13"/>
      <c r="U386" s="13"/>
      <c r="V386" s="13"/>
      <c r="W386" s="13"/>
      <c r="X386" s="13"/>
      <c r="Y386" s="13"/>
      <c r="Z386" s="13"/>
    </row>
    <row r="387" spans="1:26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30"/>
      <c r="R387" s="24"/>
      <c r="S387" s="13"/>
      <c r="T387" s="13"/>
      <c r="U387" s="13"/>
      <c r="V387" s="13"/>
      <c r="W387" s="13"/>
      <c r="X387" s="13"/>
      <c r="Y387" s="13"/>
      <c r="Z387" s="13"/>
    </row>
    <row r="388" spans="1:26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30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30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30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30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30"/>
      <c r="R392" s="50"/>
      <c r="S392" s="13"/>
      <c r="T392" s="13"/>
      <c r="U392" s="13"/>
      <c r="V392" s="13"/>
      <c r="W392" s="13"/>
      <c r="X392" s="13"/>
      <c r="Y392" s="13"/>
      <c r="Z392" s="13"/>
    </row>
    <row r="393" spans="1:26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30"/>
      <c r="R393" s="50"/>
      <c r="S393" s="13"/>
      <c r="T393" s="13"/>
      <c r="U393" s="13"/>
      <c r="V393" s="13"/>
      <c r="W393" s="13"/>
      <c r="X393" s="13"/>
      <c r="Y393" s="13"/>
      <c r="Z393" s="13"/>
    </row>
    <row r="394" spans="1:26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30"/>
      <c r="R394" s="48"/>
      <c r="S394" s="13"/>
      <c r="T394" s="13"/>
      <c r="U394" s="13"/>
      <c r="V394" s="13"/>
      <c r="W394" s="13"/>
      <c r="X394" s="13"/>
      <c r="Y394" s="13"/>
      <c r="Z394" s="13"/>
    </row>
    <row r="395" spans="1:26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30"/>
      <c r="R395" s="48"/>
      <c r="S395" s="13"/>
      <c r="T395" s="13"/>
      <c r="U395" s="13"/>
      <c r="V395" s="13"/>
      <c r="W395" s="13"/>
      <c r="X395" s="13"/>
      <c r="Y395" s="13"/>
      <c r="Z395" s="13"/>
    </row>
    <row r="396" spans="1:26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30"/>
      <c r="R396" s="48"/>
      <c r="S396" s="13"/>
      <c r="T396" s="13"/>
      <c r="U396" s="13"/>
      <c r="V396" s="13"/>
      <c r="W396" s="13"/>
      <c r="X396" s="13"/>
      <c r="Y396" s="13"/>
      <c r="Z396" s="13"/>
    </row>
    <row r="397" spans="1:26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30"/>
      <c r="R397" s="48"/>
      <c r="S397" s="13"/>
      <c r="T397" s="13"/>
      <c r="U397" s="13"/>
      <c r="V397" s="13"/>
      <c r="W397" s="13"/>
      <c r="X397" s="13"/>
      <c r="Y397" s="13"/>
      <c r="Z397" s="13"/>
    </row>
    <row r="398" spans="1:26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30"/>
      <c r="R398" s="48"/>
      <c r="S398" s="13"/>
      <c r="T398" s="13"/>
      <c r="U398" s="13"/>
      <c r="V398" s="13"/>
      <c r="W398" s="13"/>
      <c r="X398" s="13"/>
      <c r="Y398" s="13"/>
      <c r="Z398" s="13"/>
    </row>
    <row r="399" spans="1:26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30"/>
      <c r="R399" s="48"/>
      <c r="S399" s="13"/>
      <c r="T399" s="13"/>
      <c r="U399" s="13"/>
      <c r="V399" s="13"/>
      <c r="W399" s="13"/>
      <c r="X399" s="13"/>
      <c r="Y399" s="13"/>
      <c r="Z399" s="13"/>
    </row>
    <row r="400" spans="1:26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30"/>
      <c r="R400" s="48"/>
      <c r="S400" s="13"/>
      <c r="T400" s="13"/>
      <c r="U400" s="13"/>
      <c r="V400" s="13"/>
      <c r="W400" s="13"/>
      <c r="X400" s="13"/>
      <c r="Y400" s="13"/>
      <c r="Z400" s="13"/>
    </row>
    <row r="401" spans="1:26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30"/>
      <c r="R401" s="48"/>
      <c r="S401" s="13"/>
      <c r="T401" s="13"/>
      <c r="U401" s="13"/>
      <c r="V401" s="13"/>
      <c r="W401" s="13"/>
      <c r="X401" s="13"/>
      <c r="Y401" s="13"/>
      <c r="Z401" s="13"/>
    </row>
    <row r="402" spans="1:26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30"/>
      <c r="R402" s="48"/>
      <c r="S402" s="13"/>
      <c r="T402" s="13"/>
      <c r="U402" s="13"/>
      <c r="V402" s="13"/>
      <c r="W402" s="13"/>
      <c r="X402" s="13"/>
      <c r="Y402" s="13"/>
      <c r="Z402" s="13"/>
    </row>
    <row r="403" spans="1:26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30"/>
      <c r="R403" s="48"/>
      <c r="S403" s="13"/>
      <c r="T403" s="13"/>
      <c r="U403" s="13"/>
      <c r="V403" s="13"/>
      <c r="W403" s="13"/>
      <c r="X403" s="13"/>
      <c r="Y403" s="13"/>
      <c r="Z403" s="13"/>
    </row>
    <row r="404" spans="1:26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30"/>
      <c r="R404" s="48"/>
      <c r="S404" s="13"/>
      <c r="T404" s="13"/>
      <c r="U404" s="13"/>
      <c r="V404" s="13"/>
      <c r="W404" s="13"/>
      <c r="X404" s="13"/>
      <c r="Y404" s="13"/>
      <c r="Z404" s="13"/>
    </row>
    <row r="405" spans="1:26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30"/>
      <c r="R405" s="45"/>
      <c r="S405" s="13"/>
      <c r="T405" s="13"/>
      <c r="U405" s="13"/>
      <c r="V405" s="13"/>
      <c r="W405" s="13"/>
      <c r="X405" s="13"/>
      <c r="Y405" s="13"/>
      <c r="Z405" s="13"/>
    </row>
    <row r="406" spans="1:26" s="34" customFormat="1" ht="9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30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30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30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30"/>
      <c r="R410" s="50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30"/>
      <c r="I411" s="31"/>
      <c r="J411" s="31"/>
      <c r="K411" s="31"/>
      <c r="L411" s="31"/>
      <c r="M411" s="31"/>
      <c r="N411" s="31"/>
      <c r="O411" s="31"/>
      <c r="P411" s="31"/>
      <c r="Q411" s="30"/>
      <c r="R411" s="50"/>
      <c r="S411" s="13"/>
      <c r="T411" s="13"/>
      <c r="U411" s="13"/>
      <c r="V411" s="13"/>
      <c r="W411" s="13"/>
      <c r="X411" s="13"/>
      <c r="Y411" s="13"/>
      <c r="Z411" s="13"/>
    </row>
    <row r="412" spans="1:26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30"/>
      <c r="R412" s="48"/>
      <c r="S412" s="13"/>
      <c r="T412" s="13"/>
      <c r="U412" s="13"/>
      <c r="V412" s="13"/>
      <c r="W412" s="13"/>
      <c r="X412" s="13"/>
      <c r="Y412" s="13"/>
      <c r="Z412" s="13"/>
    </row>
    <row r="413" spans="1:26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30"/>
      <c r="R413" s="48"/>
      <c r="S413" s="13"/>
      <c r="T413" s="13"/>
      <c r="U413" s="13"/>
      <c r="V413" s="13"/>
      <c r="W413" s="13"/>
      <c r="X413" s="13"/>
      <c r="Y413" s="13"/>
      <c r="Z413" s="13"/>
    </row>
    <row r="414" spans="1:26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30"/>
      <c r="R414" s="48"/>
      <c r="S414" s="13"/>
      <c r="T414" s="13"/>
      <c r="U414" s="13"/>
      <c r="V414" s="13"/>
      <c r="W414" s="13"/>
      <c r="X414" s="13"/>
      <c r="Y414" s="13"/>
      <c r="Z414" s="13"/>
    </row>
    <row r="415" spans="1:26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30"/>
      <c r="R415" s="48"/>
      <c r="S415" s="13"/>
      <c r="T415" s="13"/>
      <c r="U415" s="13"/>
      <c r="V415" s="13"/>
      <c r="W415" s="13"/>
      <c r="X415" s="13"/>
      <c r="Y415" s="13"/>
      <c r="Z415" s="13"/>
    </row>
    <row r="416" spans="1:26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30"/>
      <c r="R416" s="48"/>
      <c r="S416" s="13"/>
      <c r="T416" s="13"/>
      <c r="U416" s="13"/>
      <c r="V416" s="13"/>
      <c r="W416" s="13"/>
      <c r="X416" s="13"/>
      <c r="Y416" s="13"/>
      <c r="Z416" s="13"/>
    </row>
    <row r="417" spans="1:26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30"/>
      <c r="R417" s="48"/>
      <c r="S417" s="13"/>
      <c r="T417" s="13"/>
      <c r="U417" s="13"/>
      <c r="V417" s="13"/>
      <c r="W417" s="13"/>
      <c r="X417" s="13"/>
      <c r="Y417" s="13"/>
      <c r="Z417" s="13"/>
    </row>
    <row r="418" spans="1:26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30"/>
      <c r="R418" s="48"/>
      <c r="S418" s="13"/>
      <c r="T418" s="13"/>
      <c r="U418" s="13"/>
      <c r="V418" s="13"/>
      <c r="W418" s="13"/>
      <c r="X418" s="13"/>
      <c r="Y418" s="13"/>
      <c r="Z418" s="13"/>
    </row>
    <row r="419" spans="1:26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30"/>
      <c r="R419" s="48"/>
      <c r="S419" s="13"/>
      <c r="T419" s="13"/>
      <c r="U419" s="13"/>
      <c r="V419" s="13"/>
      <c r="W419" s="13"/>
      <c r="X419" s="13"/>
      <c r="Y419" s="13"/>
      <c r="Z419" s="13"/>
    </row>
    <row r="420" spans="1:26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30"/>
      <c r="R420" s="48"/>
      <c r="S420" s="13"/>
      <c r="T420" s="13"/>
      <c r="U420" s="13"/>
      <c r="V420" s="13"/>
      <c r="W420" s="13"/>
      <c r="X420" s="13"/>
      <c r="Y420" s="13"/>
      <c r="Z420" s="13"/>
    </row>
    <row r="421" spans="1:26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30"/>
      <c r="R421" s="48"/>
      <c r="S421" s="13"/>
      <c r="T421" s="13"/>
      <c r="U421" s="13"/>
      <c r="V421" s="13"/>
      <c r="W421" s="13"/>
      <c r="X421" s="13"/>
      <c r="Y421" s="13"/>
      <c r="Z421" s="13"/>
    </row>
    <row r="422" spans="1:26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30"/>
      <c r="R422" s="48"/>
      <c r="S422" s="13"/>
      <c r="T422" s="13"/>
      <c r="U422" s="13"/>
      <c r="V422" s="13"/>
      <c r="W422" s="13"/>
      <c r="X422" s="13"/>
      <c r="Y422" s="13"/>
      <c r="Z422" s="13"/>
    </row>
    <row r="423" spans="1:26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30"/>
      <c r="R423" s="48"/>
      <c r="S423" s="13"/>
      <c r="T423" s="13"/>
      <c r="U423" s="13"/>
      <c r="V423" s="13"/>
      <c r="W423" s="13"/>
      <c r="X423" s="13"/>
      <c r="Y423" s="13"/>
      <c r="Z423" s="13"/>
    </row>
    <row r="424" spans="1:26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30"/>
      <c r="R424" s="48"/>
      <c r="S424" s="13"/>
      <c r="T424" s="13"/>
      <c r="U424" s="13"/>
      <c r="V424" s="13"/>
      <c r="W424" s="13"/>
      <c r="X424" s="13"/>
      <c r="Y424" s="13"/>
      <c r="Z424" s="13"/>
    </row>
    <row r="425" spans="1:26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30"/>
      <c r="R425" s="48"/>
      <c r="S425" s="13"/>
      <c r="T425" s="13"/>
      <c r="U425" s="13"/>
      <c r="V425" s="13"/>
      <c r="W425" s="13"/>
      <c r="X425" s="13"/>
      <c r="Y425" s="13"/>
      <c r="Z425" s="13"/>
    </row>
    <row r="426" spans="1:26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30"/>
      <c r="R426" s="48"/>
      <c r="S426" s="13"/>
      <c r="T426" s="13"/>
      <c r="U426" s="13"/>
      <c r="V426" s="13"/>
      <c r="W426" s="13"/>
      <c r="X426" s="13"/>
      <c r="Y426" s="13"/>
      <c r="Z426" s="13"/>
    </row>
    <row r="427" spans="1:26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30"/>
      <c r="R427" s="48"/>
      <c r="S427" s="13"/>
      <c r="T427" s="13"/>
      <c r="U427" s="13"/>
      <c r="V427" s="13"/>
      <c r="W427" s="13"/>
      <c r="X427" s="13"/>
      <c r="Y427" s="13"/>
      <c r="Z427" s="13"/>
    </row>
    <row r="428" spans="1:26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30"/>
      <c r="R428" s="48"/>
      <c r="S428" s="13"/>
      <c r="T428" s="13"/>
      <c r="U428" s="13"/>
      <c r="V428" s="13"/>
      <c r="W428" s="13"/>
      <c r="X428" s="13"/>
      <c r="Y428" s="13"/>
      <c r="Z428" s="13"/>
    </row>
    <row r="429" spans="1:26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30"/>
      <c r="R429" s="48"/>
      <c r="S429" s="13"/>
      <c r="T429" s="13"/>
      <c r="U429" s="13"/>
      <c r="V429" s="13"/>
      <c r="W429" s="13"/>
      <c r="X429" s="13"/>
      <c r="Y429" s="13"/>
      <c r="Z429" s="13"/>
    </row>
    <row r="430" spans="1:26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30"/>
      <c r="R430" s="48"/>
      <c r="S430" s="13"/>
      <c r="T430" s="13"/>
      <c r="U430" s="13"/>
      <c r="V430" s="13"/>
      <c r="W430" s="13"/>
      <c r="X430" s="13"/>
      <c r="Y430" s="13"/>
      <c r="Z430" s="13"/>
    </row>
    <row r="431" spans="1:26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30"/>
      <c r="R431" s="48"/>
      <c r="S431" s="13"/>
      <c r="T431" s="13"/>
      <c r="U431" s="13"/>
      <c r="V431" s="13"/>
      <c r="W431" s="13"/>
      <c r="X431" s="13"/>
      <c r="Y431" s="13"/>
      <c r="Z431" s="13"/>
    </row>
    <row r="432" spans="1:26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30"/>
      <c r="R432" s="48"/>
      <c r="S432" s="13"/>
      <c r="T432" s="13"/>
      <c r="U432" s="13"/>
      <c r="V432" s="13"/>
      <c r="W432" s="13"/>
      <c r="X432" s="13"/>
      <c r="Y432" s="13"/>
      <c r="Z432" s="13"/>
    </row>
    <row r="433" spans="1:26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30"/>
      <c r="R433" s="48"/>
      <c r="S433" s="13"/>
      <c r="T433" s="13"/>
      <c r="U433" s="13"/>
      <c r="V433" s="13"/>
      <c r="W433" s="13"/>
      <c r="X433" s="13"/>
      <c r="Y433" s="13"/>
      <c r="Z433" s="13"/>
    </row>
    <row r="434" spans="1:26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30"/>
      <c r="R434" s="48"/>
      <c r="S434" s="13"/>
      <c r="T434" s="13"/>
      <c r="U434" s="13"/>
      <c r="V434" s="13"/>
      <c r="W434" s="13"/>
      <c r="X434" s="13"/>
      <c r="Y434" s="13"/>
      <c r="Z434" s="13"/>
    </row>
    <row r="435" spans="1:26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30"/>
      <c r="R435" s="48"/>
      <c r="S435" s="13"/>
      <c r="T435" s="13"/>
      <c r="U435" s="13"/>
      <c r="V435" s="13"/>
      <c r="W435" s="13"/>
      <c r="X435" s="13"/>
      <c r="Y435" s="13"/>
      <c r="Z435" s="13"/>
    </row>
    <row r="436" spans="1:26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30"/>
      <c r="R436" s="48"/>
      <c r="S436" s="13"/>
      <c r="T436" s="13"/>
      <c r="U436" s="13"/>
      <c r="V436" s="13"/>
      <c r="W436" s="13"/>
      <c r="X436" s="13"/>
      <c r="Y436" s="13"/>
      <c r="Z436" s="13"/>
    </row>
    <row r="437" spans="1:26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30"/>
      <c r="R437" s="48"/>
      <c r="S437" s="13"/>
      <c r="T437" s="13"/>
      <c r="U437" s="13"/>
      <c r="V437" s="13"/>
      <c r="W437" s="13"/>
      <c r="X437" s="13"/>
      <c r="Y437" s="13"/>
      <c r="Z437" s="13"/>
    </row>
    <row r="438" spans="1:26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30"/>
      <c r="R438" s="48"/>
      <c r="S438" s="13"/>
      <c r="T438" s="13"/>
      <c r="U438" s="13"/>
      <c r="V438" s="13"/>
      <c r="W438" s="13"/>
      <c r="X438" s="13"/>
      <c r="Y438" s="13"/>
      <c r="Z438" s="13"/>
    </row>
    <row r="439" spans="1:26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30"/>
      <c r="R439" s="48"/>
      <c r="S439" s="13"/>
      <c r="T439" s="13"/>
      <c r="U439" s="13"/>
      <c r="V439" s="13"/>
      <c r="W439" s="13"/>
      <c r="X439" s="13"/>
      <c r="Y439" s="13"/>
      <c r="Z439" s="13"/>
    </row>
    <row r="440" spans="1:26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30"/>
      <c r="R440" s="48"/>
      <c r="S440" s="13"/>
      <c r="T440" s="13"/>
      <c r="U440" s="13"/>
      <c r="V440" s="13"/>
      <c r="W440" s="13"/>
      <c r="X440" s="13"/>
      <c r="Y440" s="13"/>
      <c r="Z440" s="13"/>
    </row>
    <row r="441" spans="1:26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30"/>
      <c r="R441" s="48"/>
      <c r="S441" s="13"/>
      <c r="T441" s="13"/>
      <c r="U441" s="13"/>
      <c r="V441" s="13"/>
      <c r="W441" s="13"/>
      <c r="X441" s="13"/>
      <c r="Y441" s="13"/>
      <c r="Z441" s="13"/>
    </row>
    <row r="442" spans="1:26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30"/>
      <c r="R442" s="48"/>
      <c r="S442" s="13"/>
      <c r="T442" s="13"/>
      <c r="U442" s="13"/>
      <c r="V442" s="13"/>
      <c r="W442" s="13"/>
      <c r="X442" s="13"/>
      <c r="Y442" s="13"/>
      <c r="Z442" s="13"/>
    </row>
    <row r="443" spans="1:26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30"/>
      <c r="R443" s="48"/>
      <c r="S443" s="13"/>
      <c r="T443" s="13"/>
      <c r="U443" s="13"/>
      <c r="V443" s="13"/>
      <c r="W443" s="13"/>
      <c r="X443" s="13"/>
      <c r="Y443" s="13"/>
      <c r="Z443" s="13"/>
    </row>
    <row r="444" spans="1:26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30"/>
      <c r="R444" s="48"/>
      <c r="S444" s="13"/>
      <c r="T444" s="13"/>
      <c r="U444" s="13"/>
      <c r="V444" s="13"/>
      <c r="W444" s="13"/>
      <c r="X444" s="13"/>
      <c r="Y444" s="13"/>
      <c r="Z444" s="13"/>
    </row>
    <row r="445" spans="1:26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30"/>
      <c r="R445" s="48"/>
      <c r="S445" s="13"/>
      <c r="T445" s="13"/>
      <c r="U445" s="13"/>
      <c r="V445" s="13"/>
      <c r="W445" s="13"/>
      <c r="X445" s="13"/>
      <c r="Y445" s="13"/>
      <c r="Z445" s="13"/>
    </row>
    <row r="446" spans="1:26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30"/>
      <c r="R446" s="48"/>
      <c r="S446" s="13"/>
      <c r="T446" s="13"/>
      <c r="U446" s="13"/>
      <c r="V446" s="13"/>
      <c r="W446" s="13"/>
      <c r="X446" s="13"/>
      <c r="Y446" s="13"/>
      <c r="Z446" s="13"/>
    </row>
    <row r="447" spans="1:26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30"/>
      <c r="R447" s="18"/>
      <c r="S447" s="13"/>
      <c r="T447" s="13"/>
      <c r="U447" s="13"/>
      <c r="V447" s="13"/>
      <c r="W447" s="13"/>
      <c r="X447" s="13"/>
      <c r="Y447" s="13"/>
      <c r="Z447" s="13"/>
    </row>
    <row r="448" spans="1:26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30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30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30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>
      <c r="A451" s="13"/>
      <c r="B451" s="13"/>
      <c r="C451" s="13"/>
      <c r="D451" s="13"/>
      <c r="E451" s="13"/>
      <c r="F451" s="13"/>
      <c r="G451" s="13"/>
      <c r="H451" s="31"/>
      <c r="I451" s="31"/>
      <c r="J451" s="31"/>
      <c r="K451" s="31"/>
      <c r="L451" s="31"/>
      <c r="M451" s="31"/>
      <c r="N451" s="31"/>
      <c r="O451" s="31"/>
      <c r="P451" s="31"/>
      <c r="Q451" s="30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>
      <c r="A452" s="13"/>
      <c r="B452" s="13"/>
      <c r="C452" s="13"/>
      <c r="D452" s="13"/>
      <c r="E452" s="13"/>
      <c r="F452" s="13"/>
      <c r="G452" s="13"/>
      <c r="H452" s="13"/>
      <c r="I452" s="31"/>
      <c r="J452" s="31"/>
      <c r="K452" s="31"/>
      <c r="L452" s="31"/>
      <c r="M452" s="31"/>
      <c r="N452" s="31"/>
      <c r="O452" s="31"/>
      <c r="P452" s="31"/>
      <c r="Q452" s="30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>
      <c r="A453" s="13"/>
      <c r="B453" s="13"/>
      <c r="C453" s="13"/>
      <c r="D453" s="13"/>
      <c r="E453" s="13"/>
      <c r="F453" s="13"/>
      <c r="G453" s="13"/>
      <c r="H453" s="31"/>
      <c r="I453" s="31"/>
      <c r="J453" s="31"/>
      <c r="K453" s="31"/>
      <c r="L453" s="31"/>
      <c r="M453" s="31"/>
      <c r="N453" s="31"/>
      <c r="O453" s="31"/>
      <c r="P453" s="31"/>
      <c r="Q453" s="30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>
      <c r="A454" s="13"/>
      <c r="B454" s="13"/>
      <c r="C454" s="13"/>
      <c r="D454" s="13"/>
      <c r="E454" s="13"/>
      <c r="F454" s="13"/>
      <c r="G454" s="13"/>
      <c r="H454" s="31"/>
      <c r="I454" s="31"/>
      <c r="J454" s="31"/>
      <c r="K454" s="31"/>
      <c r="L454" s="31"/>
      <c r="M454" s="31"/>
      <c r="N454" s="31"/>
      <c r="O454" s="31"/>
      <c r="P454" s="31"/>
      <c r="Q454" s="30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>
      <c r="A455" s="13"/>
      <c r="B455" s="13"/>
      <c r="C455" s="13"/>
      <c r="D455" s="13"/>
      <c r="E455" s="13"/>
      <c r="F455" s="13"/>
      <c r="G455" s="13"/>
      <c r="H455" s="31"/>
      <c r="I455" s="31"/>
      <c r="J455" s="31"/>
      <c r="K455" s="31"/>
      <c r="L455" s="31"/>
      <c r="M455" s="31"/>
      <c r="N455" s="31"/>
      <c r="O455" s="31"/>
      <c r="P455" s="31"/>
      <c r="Q455" s="30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>
      <c r="A456" s="13"/>
      <c r="B456" s="13"/>
      <c r="C456" s="13"/>
      <c r="D456" s="13"/>
      <c r="E456" s="13"/>
      <c r="F456" s="13"/>
      <c r="G456" s="13"/>
      <c r="H456" s="31"/>
      <c r="I456" s="31"/>
      <c r="J456" s="31"/>
      <c r="K456" s="31"/>
      <c r="L456" s="31"/>
      <c r="M456" s="31"/>
      <c r="N456" s="31"/>
      <c r="O456" s="31"/>
      <c r="P456" s="31"/>
      <c r="Q456" s="30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>
      <c r="A457" s="13"/>
      <c r="B457" s="13"/>
      <c r="C457" s="13"/>
      <c r="D457" s="13"/>
      <c r="E457" s="13"/>
      <c r="F457" s="13"/>
      <c r="G457" s="13"/>
      <c r="H457" s="31"/>
      <c r="I457" s="31"/>
      <c r="J457" s="31"/>
      <c r="K457" s="31"/>
      <c r="L457" s="31"/>
      <c r="M457" s="31"/>
      <c r="N457" s="31"/>
      <c r="O457" s="31"/>
      <c r="P457" s="31"/>
      <c r="Q457" s="30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>
      <c r="A458" s="13"/>
      <c r="B458" s="13"/>
      <c r="C458" s="13"/>
      <c r="D458" s="13"/>
      <c r="E458" s="13"/>
      <c r="F458" s="13"/>
      <c r="G458" s="13"/>
      <c r="H458" s="31"/>
      <c r="I458" s="31"/>
      <c r="J458" s="31"/>
      <c r="K458" s="31"/>
      <c r="L458" s="31"/>
      <c r="M458" s="31"/>
      <c r="N458" s="31"/>
      <c r="O458" s="31"/>
      <c r="P458" s="31"/>
      <c r="Q458" s="30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>
      <c r="A459" s="13"/>
      <c r="B459" s="13"/>
      <c r="C459" s="13"/>
      <c r="D459" s="13"/>
      <c r="E459" s="13"/>
      <c r="F459" s="13"/>
      <c r="G459" s="13"/>
      <c r="H459" s="31"/>
      <c r="I459" s="31"/>
      <c r="J459" s="31"/>
      <c r="K459" s="31"/>
      <c r="L459" s="31"/>
      <c r="M459" s="31"/>
      <c r="N459" s="31"/>
      <c r="O459" s="31"/>
      <c r="P459" s="31"/>
      <c r="Q459" s="30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>
      <c r="A460" s="13"/>
      <c r="B460" s="13"/>
      <c r="C460" s="13"/>
      <c r="D460" s="13"/>
      <c r="E460" s="13"/>
      <c r="F460" s="13"/>
      <c r="G460" s="13"/>
      <c r="H460" s="31"/>
      <c r="I460" s="31"/>
      <c r="J460" s="31"/>
      <c r="K460" s="31"/>
      <c r="L460" s="31"/>
      <c r="M460" s="31"/>
      <c r="N460" s="31"/>
      <c r="O460" s="31"/>
      <c r="P460" s="31"/>
      <c r="Q460" s="30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>
      <c r="A461" s="13"/>
      <c r="B461" s="13"/>
      <c r="C461" s="13"/>
      <c r="D461" s="13"/>
      <c r="E461" s="13"/>
      <c r="F461" s="13"/>
      <c r="G461" s="13"/>
      <c r="H461" s="31"/>
      <c r="I461" s="31"/>
      <c r="J461" s="31"/>
      <c r="K461" s="31"/>
      <c r="L461" s="31"/>
      <c r="M461" s="31"/>
      <c r="N461" s="31"/>
      <c r="O461" s="31"/>
      <c r="P461" s="31"/>
      <c r="Q461" s="30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>
      <c r="A462" s="13"/>
      <c r="B462" s="13"/>
      <c r="C462" s="13"/>
      <c r="D462" s="13"/>
      <c r="E462" s="13"/>
      <c r="F462" s="13"/>
      <c r="G462" s="13"/>
      <c r="H462" s="31"/>
      <c r="I462" s="31"/>
      <c r="J462" s="31"/>
      <c r="K462" s="31"/>
      <c r="L462" s="31"/>
      <c r="M462" s="31"/>
      <c r="N462" s="31"/>
      <c r="O462" s="31"/>
      <c r="P462" s="31"/>
      <c r="Q462" s="30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>
      <c r="A463" s="13"/>
      <c r="B463" s="13"/>
      <c r="C463" s="13"/>
      <c r="D463" s="13"/>
      <c r="E463" s="13"/>
      <c r="F463" s="13"/>
      <c r="G463" s="13"/>
      <c r="H463" s="30"/>
      <c r="I463" s="30"/>
      <c r="J463" s="30"/>
      <c r="K463" s="87"/>
      <c r="L463" s="30"/>
      <c r="M463" s="30"/>
      <c r="N463" s="87"/>
      <c r="O463" s="30"/>
      <c r="P463" s="30"/>
      <c r="Q463" s="30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>
      <c r="A464" s="13"/>
      <c r="B464" s="13"/>
      <c r="C464" s="13"/>
      <c r="D464" s="13"/>
      <c r="E464" s="13"/>
      <c r="F464" s="13"/>
      <c r="G464" s="13"/>
      <c r="H464" s="88"/>
      <c r="I464" s="50"/>
      <c r="J464" s="50"/>
      <c r="K464" s="88"/>
      <c r="L464" s="50"/>
      <c r="M464" s="50"/>
      <c r="N464" s="88"/>
      <c r="O464" s="50"/>
      <c r="P464" s="50"/>
      <c r="Q464" s="30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>
      <c r="A465" s="13"/>
      <c r="B465" s="13"/>
      <c r="C465" s="13"/>
      <c r="D465" s="13"/>
      <c r="E465" s="13"/>
      <c r="F465" s="13"/>
      <c r="G465" s="13"/>
      <c r="H465" s="88"/>
      <c r="I465" s="85"/>
      <c r="J465" s="30"/>
      <c r="K465" s="88"/>
      <c r="L465" s="85"/>
      <c r="M465" s="50"/>
      <c r="N465" s="87"/>
      <c r="O465" s="85"/>
      <c r="P465" s="50"/>
      <c r="Q465" s="30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>
      <c r="A466" s="13"/>
      <c r="B466" s="13"/>
      <c r="C466" s="13"/>
      <c r="D466" s="13"/>
      <c r="E466" s="13"/>
      <c r="F466" s="13"/>
      <c r="G466" s="13"/>
      <c r="H466" s="44"/>
      <c r="I466" s="31"/>
      <c r="J466" s="31"/>
      <c r="K466" s="44"/>
      <c r="L466" s="72"/>
      <c r="M466" s="44"/>
      <c r="N466" s="44"/>
      <c r="O466" s="72"/>
      <c r="P466" s="44"/>
      <c r="Q466" s="30"/>
      <c r="R466" s="50"/>
      <c r="S466" s="13"/>
      <c r="T466" s="13"/>
      <c r="U466" s="13"/>
      <c r="V466" s="13"/>
      <c r="W466" s="13"/>
      <c r="X466" s="13"/>
      <c r="Y466" s="13"/>
      <c r="Z466" s="13"/>
    </row>
    <row r="467" spans="1:26" ht="12.75">
      <c r="A467" s="13"/>
      <c r="B467" s="13"/>
      <c r="C467" s="13"/>
      <c r="D467" s="13"/>
      <c r="E467" s="13"/>
      <c r="F467" s="13"/>
      <c r="G467" s="13"/>
      <c r="H467" s="44"/>
      <c r="I467" s="31"/>
      <c r="J467" s="31"/>
      <c r="K467" s="31"/>
      <c r="L467" s="72"/>
      <c r="M467" s="73"/>
      <c r="N467" s="44"/>
      <c r="O467" s="71"/>
      <c r="P467" s="73"/>
      <c r="Q467" s="30"/>
      <c r="R467" s="50"/>
      <c r="S467" s="13"/>
      <c r="T467" s="13"/>
      <c r="U467" s="13"/>
      <c r="V467" s="13"/>
      <c r="W467" s="13"/>
      <c r="X467" s="13"/>
      <c r="Y467" s="13"/>
      <c r="Z467" s="13"/>
    </row>
    <row r="468" spans="1:26" ht="12.75">
      <c r="A468" s="13"/>
      <c r="B468" s="13"/>
      <c r="C468" s="13"/>
      <c r="D468" s="13"/>
      <c r="E468" s="13"/>
      <c r="F468" s="13"/>
      <c r="G468" s="13"/>
      <c r="H468" s="31"/>
      <c r="I468" s="31"/>
      <c r="J468" s="31"/>
      <c r="K468" s="31"/>
      <c r="L468" s="31"/>
      <c r="M468" s="31"/>
      <c r="N468" s="31"/>
      <c r="O468" s="31"/>
      <c r="P468" s="31"/>
      <c r="Q468" s="30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>
      <c r="A469" s="13"/>
      <c r="B469" s="13"/>
      <c r="C469" s="13"/>
      <c r="D469" s="13"/>
      <c r="E469" s="13"/>
      <c r="F469" s="13"/>
      <c r="G469" s="13"/>
      <c r="H469" s="31"/>
      <c r="I469" s="31"/>
      <c r="J469" s="31"/>
      <c r="K469" s="31"/>
      <c r="L469" s="31"/>
      <c r="M469" s="31"/>
      <c r="N469" s="31"/>
      <c r="O469" s="31"/>
      <c r="P469" s="31"/>
      <c r="Q469" s="30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>
      <c r="A470" s="13"/>
      <c r="B470" s="13"/>
      <c r="C470" s="13"/>
      <c r="D470" s="13"/>
      <c r="E470" s="13"/>
      <c r="F470" s="13"/>
      <c r="G470" s="13"/>
      <c r="H470" s="44"/>
      <c r="I470" s="31"/>
      <c r="J470" s="31"/>
      <c r="K470" s="31"/>
      <c r="L470" s="31"/>
      <c r="M470" s="31"/>
      <c r="N470" s="31"/>
      <c r="O470" s="31"/>
      <c r="P470" s="31"/>
      <c r="Q470" s="30"/>
      <c r="R470" s="24"/>
      <c r="S470" s="13"/>
      <c r="T470" s="13"/>
      <c r="U470" s="13"/>
      <c r="V470" s="13"/>
      <c r="W470" s="13"/>
      <c r="X470" s="13"/>
      <c r="Y470" s="13"/>
      <c r="Z470" s="13"/>
    </row>
    <row r="471" spans="1:26" ht="12.75">
      <c r="A471" s="13"/>
      <c r="B471" s="13"/>
      <c r="C471" s="13"/>
      <c r="D471" s="13"/>
      <c r="E471" s="13"/>
      <c r="F471" s="13"/>
      <c r="G471" s="13"/>
      <c r="H471" s="44"/>
      <c r="I471" s="31"/>
      <c r="J471" s="31"/>
      <c r="K471" s="31"/>
      <c r="L471" s="31"/>
      <c r="M471" s="31"/>
      <c r="N471" s="31"/>
      <c r="O471" s="31"/>
      <c r="P471" s="31"/>
      <c r="Q471" s="30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>
      <c r="A472" s="13"/>
      <c r="B472" s="13"/>
      <c r="C472" s="13"/>
      <c r="D472" s="13"/>
      <c r="E472" s="13"/>
      <c r="F472" s="13"/>
      <c r="G472" s="13"/>
      <c r="H472" s="31"/>
      <c r="I472" s="31"/>
      <c r="J472" s="31"/>
      <c r="K472" s="31"/>
      <c r="L472" s="31"/>
      <c r="M472" s="31"/>
      <c r="N472" s="31"/>
      <c r="O472" s="31"/>
      <c r="P472" s="31"/>
      <c r="Q472" s="30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>
      <c r="A473" s="13"/>
      <c r="B473" s="13"/>
      <c r="C473" s="13"/>
      <c r="D473" s="13"/>
      <c r="E473" s="13"/>
      <c r="F473" s="13"/>
      <c r="G473" s="13"/>
      <c r="H473" s="31"/>
      <c r="I473" s="31"/>
      <c r="J473" s="31"/>
      <c r="K473" s="31"/>
      <c r="L473" s="31"/>
      <c r="M473" s="31"/>
      <c r="N473" s="31"/>
      <c r="O473" s="31"/>
      <c r="P473" s="31"/>
      <c r="Q473" s="30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>
      <c r="A474" s="13"/>
      <c r="B474" s="13"/>
      <c r="C474" s="13"/>
      <c r="D474" s="13"/>
      <c r="E474" s="13"/>
      <c r="F474" s="13"/>
      <c r="G474" s="13"/>
      <c r="H474" s="44"/>
      <c r="I474" s="44"/>
      <c r="J474" s="31"/>
      <c r="K474" s="31"/>
      <c r="L474" s="31"/>
      <c r="M474" s="31"/>
      <c r="N474" s="31"/>
      <c r="O474" s="31"/>
      <c r="P474" s="31"/>
      <c r="Q474" s="30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>
      <c r="A475" s="13"/>
      <c r="B475" s="13"/>
      <c r="C475" s="13"/>
      <c r="D475" s="13"/>
      <c r="E475" s="13"/>
      <c r="F475" s="13"/>
      <c r="G475" s="13"/>
      <c r="H475" s="31"/>
      <c r="I475" s="31"/>
      <c r="J475" s="31"/>
      <c r="K475" s="31"/>
      <c r="L475" s="31"/>
      <c r="M475" s="31"/>
      <c r="N475" s="31"/>
      <c r="O475" s="31"/>
      <c r="P475" s="31"/>
      <c r="Q475" s="30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>
      <c r="A476" s="13"/>
      <c r="B476" s="13"/>
      <c r="C476" s="13"/>
      <c r="D476" s="13"/>
      <c r="E476" s="13"/>
      <c r="F476" s="13"/>
      <c r="G476" s="13"/>
      <c r="H476" s="30"/>
      <c r="I476" s="30"/>
      <c r="J476" s="30"/>
      <c r="K476" s="87"/>
      <c r="L476" s="30"/>
      <c r="M476" s="30"/>
      <c r="N476" s="87"/>
      <c r="O476" s="30"/>
      <c r="P476" s="30"/>
      <c r="Q476" s="30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>
      <c r="A477" s="13"/>
      <c r="B477" s="13"/>
      <c r="C477" s="13"/>
      <c r="D477" s="13"/>
      <c r="E477" s="13"/>
      <c r="F477" s="13"/>
      <c r="G477" s="13"/>
      <c r="H477" s="88"/>
      <c r="I477" s="50"/>
      <c r="J477" s="50"/>
      <c r="K477" s="88"/>
      <c r="L477" s="50"/>
      <c r="M477" s="50"/>
      <c r="N477" s="88"/>
      <c r="O477" s="50"/>
      <c r="P477" s="50"/>
      <c r="Q477" s="30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>
      <c r="A478" s="13"/>
      <c r="B478" s="13"/>
      <c r="C478" s="13"/>
      <c r="D478" s="13"/>
      <c r="E478" s="13"/>
      <c r="F478" s="13"/>
      <c r="G478" s="13"/>
      <c r="H478" s="88"/>
      <c r="I478" s="85"/>
      <c r="J478" s="30"/>
      <c r="K478" s="88"/>
      <c r="L478" s="85"/>
      <c r="M478" s="50"/>
      <c r="N478" s="87"/>
      <c r="O478" s="85"/>
      <c r="P478" s="50"/>
      <c r="Q478" s="30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>
      <c r="A479" s="13"/>
      <c r="B479" s="13"/>
      <c r="C479" s="13"/>
      <c r="D479" s="13"/>
      <c r="E479" s="13"/>
      <c r="F479" s="13"/>
      <c r="G479" s="13"/>
      <c r="H479" s="31"/>
      <c r="I479" s="31"/>
      <c r="J479" s="31"/>
      <c r="K479" s="31"/>
      <c r="L479" s="31"/>
      <c r="M479" s="31"/>
      <c r="N479" s="31"/>
      <c r="O479" s="31"/>
      <c r="P479" s="31"/>
      <c r="Q479" s="30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>
      <c r="A480" s="13"/>
      <c r="B480" s="13"/>
      <c r="C480" s="13"/>
      <c r="D480" s="13"/>
      <c r="E480" s="13"/>
      <c r="F480" s="13"/>
      <c r="G480" s="13"/>
      <c r="H480" s="86"/>
      <c r="I480" s="31"/>
      <c r="J480" s="31"/>
      <c r="K480" s="31"/>
      <c r="L480" s="31"/>
      <c r="M480" s="31"/>
      <c r="N480" s="31"/>
      <c r="O480" s="31"/>
      <c r="P480" s="31"/>
      <c r="Q480" s="30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>
      <c r="A481" s="13"/>
      <c r="B481" s="13"/>
      <c r="C481" s="13"/>
      <c r="D481" s="13"/>
      <c r="E481" s="13"/>
      <c r="F481" s="13"/>
      <c r="G481" s="13"/>
      <c r="H481" s="30"/>
      <c r="I481" s="30"/>
      <c r="J481" s="30"/>
      <c r="K481" s="30"/>
      <c r="L481" s="30"/>
      <c r="M481" s="30"/>
      <c r="N481" s="30"/>
      <c r="O481" s="30"/>
      <c r="P481" s="30"/>
      <c r="Q481" s="31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>
      <c r="A482" s="13"/>
      <c r="B482" s="13"/>
      <c r="C482" s="13"/>
      <c r="D482" s="13"/>
      <c r="E482" s="13"/>
      <c r="F482" s="13"/>
      <c r="G482" s="13"/>
      <c r="H482" s="30"/>
      <c r="I482" s="30"/>
      <c r="J482" s="30"/>
      <c r="K482" s="30"/>
      <c r="L482" s="30"/>
      <c r="M482" s="30"/>
      <c r="N482" s="30"/>
      <c r="O482" s="30"/>
      <c r="P482" s="30"/>
      <c r="Q482" s="31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>
      <c r="A483" s="13"/>
      <c r="B483" s="13"/>
      <c r="C483" s="13"/>
      <c r="D483" s="13"/>
      <c r="E483" s="13"/>
      <c r="F483" s="13"/>
      <c r="G483" s="13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>
      <c r="A484" s="13"/>
      <c r="B484" s="13"/>
      <c r="C484" s="13"/>
      <c r="D484" s="13"/>
      <c r="E484" s="13"/>
      <c r="F484" s="13"/>
      <c r="G484" s="13"/>
      <c r="H484" s="43"/>
      <c r="I484" s="43"/>
      <c r="J484" s="43"/>
      <c r="K484" s="89"/>
      <c r="L484" s="43"/>
      <c r="M484" s="43"/>
      <c r="N484" s="43"/>
      <c r="O484" s="43"/>
      <c r="P484" s="43"/>
      <c r="Q484" s="31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>
      <c r="A485" s="13"/>
      <c r="B485" s="13"/>
      <c r="C485" s="13"/>
      <c r="D485" s="13"/>
      <c r="E485" s="13"/>
      <c r="F485" s="13"/>
      <c r="G485" s="13"/>
      <c r="H485" s="30"/>
      <c r="I485" s="30"/>
      <c r="J485" s="30"/>
      <c r="K485" s="30"/>
      <c r="L485" s="30"/>
      <c r="M485" s="30"/>
      <c r="N485" s="30"/>
      <c r="O485" s="30"/>
      <c r="P485" s="30"/>
      <c r="Q485" s="31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>
      <c r="A486" s="13"/>
      <c r="B486" s="13"/>
      <c r="C486" s="13"/>
      <c r="D486" s="13"/>
      <c r="E486" s="13"/>
      <c r="F486" s="13"/>
      <c r="G486" s="13"/>
      <c r="H486" s="30"/>
      <c r="I486" s="30"/>
      <c r="J486" s="30"/>
      <c r="K486" s="30"/>
      <c r="L486" s="30"/>
      <c r="M486" s="30"/>
      <c r="N486" s="30"/>
      <c r="O486" s="30"/>
      <c r="P486" s="30"/>
      <c r="Q486" s="31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>
      <c r="A487" s="13"/>
      <c r="B487" s="13"/>
      <c r="C487" s="13"/>
      <c r="D487" s="13"/>
      <c r="E487" s="13"/>
      <c r="F487" s="13"/>
      <c r="G487" s="13"/>
      <c r="H487" s="30"/>
      <c r="I487" s="30"/>
      <c r="J487" s="30"/>
      <c r="K487" s="30"/>
      <c r="L487" s="30"/>
      <c r="M487" s="30"/>
      <c r="N487" s="30"/>
      <c r="O487" s="30"/>
      <c r="P487" s="30"/>
      <c r="Q487" s="31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>
      <c r="A488" s="13"/>
      <c r="B488" s="13"/>
      <c r="C488" s="13"/>
      <c r="D488" s="13"/>
      <c r="E488" s="13"/>
      <c r="F488" s="13"/>
      <c r="G488" s="13"/>
      <c r="H488" s="30"/>
      <c r="I488" s="30"/>
      <c r="J488" s="30"/>
      <c r="K488" s="30"/>
      <c r="L488" s="30"/>
      <c r="M488" s="30"/>
      <c r="N488" s="30"/>
      <c r="O488" s="30"/>
      <c r="P488" s="30"/>
      <c r="Q488" s="31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>
      <c r="A489" s="82"/>
      <c r="B489" s="82"/>
      <c r="C489" s="82"/>
      <c r="D489" s="82"/>
      <c r="E489" s="82"/>
      <c r="F489" s="82"/>
      <c r="G489" s="82"/>
      <c r="H489" s="30"/>
      <c r="I489" s="30"/>
      <c r="J489" s="30"/>
      <c r="K489" s="30"/>
      <c r="L489" s="30"/>
      <c r="M489" s="30"/>
      <c r="N489" s="30"/>
      <c r="O489" s="30"/>
      <c r="P489" s="30"/>
      <c r="Q489" s="31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>
      <c r="A490" s="13"/>
      <c r="B490" s="13"/>
      <c r="C490" s="13"/>
      <c r="D490" s="13"/>
      <c r="E490" s="13"/>
      <c r="F490" s="13"/>
      <c r="G490" s="13"/>
      <c r="H490" s="30"/>
      <c r="I490" s="30"/>
      <c r="J490" s="30"/>
      <c r="K490" s="30"/>
      <c r="L490" s="30"/>
      <c r="M490" s="30"/>
      <c r="N490" s="30"/>
      <c r="O490" s="30"/>
      <c r="P490" s="30"/>
      <c r="Q490" s="31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>
      <c r="A491" s="13"/>
      <c r="B491" s="13"/>
      <c r="C491" s="13"/>
      <c r="D491" s="13"/>
      <c r="E491" s="13"/>
      <c r="F491" s="13"/>
      <c r="G491" s="13"/>
      <c r="H491" s="30"/>
      <c r="I491" s="30"/>
      <c r="J491" s="30"/>
      <c r="K491" s="30"/>
      <c r="L491" s="30"/>
      <c r="M491" s="30"/>
      <c r="N491" s="30"/>
      <c r="O491" s="30"/>
      <c r="P491" s="30"/>
      <c r="Q491" s="31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>
      <c r="A492" s="13"/>
      <c r="B492" s="13"/>
      <c r="C492" s="13"/>
      <c r="D492" s="13"/>
      <c r="E492" s="13"/>
      <c r="F492" s="13"/>
      <c r="G492" s="13"/>
      <c r="H492" s="30"/>
      <c r="I492" s="30"/>
      <c r="J492" s="30"/>
      <c r="K492" s="30"/>
      <c r="L492" s="30"/>
      <c r="M492" s="30"/>
      <c r="N492" s="30"/>
      <c r="O492" s="30"/>
      <c r="P492" s="30"/>
      <c r="Q492" s="31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>
      <c r="A493" s="13"/>
      <c r="B493" s="13"/>
      <c r="C493" s="13"/>
      <c r="D493" s="13"/>
      <c r="E493" s="13"/>
      <c r="F493" s="13"/>
      <c r="G493" s="13"/>
      <c r="H493" s="30"/>
      <c r="I493" s="30"/>
      <c r="J493" s="30"/>
      <c r="K493" s="30"/>
      <c r="L493" s="30"/>
      <c r="M493" s="30"/>
      <c r="N493" s="30"/>
      <c r="O493" s="30"/>
      <c r="P493" s="30"/>
      <c r="Q493" s="31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>
      <c r="A494" s="13"/>
      <c r="B494" s="13"/>
      <c r="C494" s="13"/>
      <c r="D494" s="13"/>
      <c r="E494" s="13"/>
      <c r="F494" s="13"/>
      <c r="G494" s="13"/>
      <c r="H494" s="30"/>
      <c r="I494" s="30"/>
      <c r="J494" s="30"/>
      <c r="K494" s="30"/>
      <c r="L494" s="30"/>
      <c r="M494" s="30"/>
      <c r="N494" s="30"/>
      <c r="O494" s="30"/>
      <c r="P494" s="30"/>
      <c r="Q494" s="31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>
      <c r="A495" s="13"/>
      <c r="B495" s="13"/>
      <c r="C495" s="13"/>
      <c r="D495" s="13"/>
      <c r="E495" s="13"/>
      <c r="F495" s="13"/>
      <c r="G495" s="13"/>
      <c r="H495" s="30"/>
      <c r="I495" s="30"/>
      <c r="J495" s="30"/>
      <c r="K495" s="30"/>
      <c r="L495" s="30"/>
      <c r="M495" s="30"/>
      <c r="N495" s="30"/>
      <c r="O495" s="30"/>
      <c r="P495" s="30"/>
      <c r="Q495" s="31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>
      <c r="A496" s="13"/>
      <c r="B496" s="13"/>
      <c r="C496" s="13"/>
      <c r="D496" s="13"/>
      <c r="E496" s="13"/>
      <c r="F496" s="13"/>
      <c r="G496" s="13"/>
      <c r="H496" s="30"/>
      <c r="I496" s="30"/>
      <c r="J496" s="30"/>
      <c r="K496" s="30"/>
      <c r="L496" s="30"/>
      <c r="M496" s="30"/>
      <c r="N496" s="30"/>
      <c r="O496" s="30"/>
      <c r="P496" s="30"/>
      <c r="Q496" s="31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>
      <c r="A497" s="13"/>
      <c r="B497" s="13"/>
      <c r="C497" s="13"/>
      <c r="D497" s="13"/>
      <c r="E497" s="13"/>
      <c r="F497" s="13"/>
      <c r="G497" s="13"/>
      <c r="H497" s="30"/>
      <c r="I497" s="30"/>
      <c r="J497" s="30"/>
      <c r="K497" s="30"/>
      <c r="L497" s="30"/>
      <c r="M497" s="30"/>
      <c r="N497" s="30"/>
      <c r="O497" s="30"/>
      <c r="P497" s="30"/>
      <c r="Q497" s="31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>
      <c r="A498" s="13"/>
      <c r="B498" s="13"/>
      <c r="C498" s="13"/>
      <c r="D498" s="13"/>
      <c r="E498" s="13"/>
      <c r="F498" s="13"/>
      <c r="G498" s="13"/>
      <c r="H498" s="30"/>
      <c r="I498" s="30"/>
      <c r="J498" s="30"/>
      <c r="K498" s="30"/>
      <c r="L498" s="30"/>
      <c r="M498" s="30"/>
      <c r="N498" s="30"/>
      <c r="O498" s="30"/>
      <c r="P498" s="30"/>
      <c r="Q498" s="31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>
      <c r="A499" s="13"/>
      <c r="B499" s="13"/>
      <c r="C499" s="13"/>
      <c r="D499" s="13"/>
      <c r="E499" s="13"/>
      <c r="F499" s="13"/>
      <c r="G499" s="13"/>
      <c r="H499" s="30"/>
      <c r="I499" s="30"/>
      <c r="J499" s="30"/>
      <c r="K499" s="30"/>
      <c r="L499" s="30"/>
      <c r="M499" s="30"/>
      <c r="N499" s="30"/>
      <c r="O499" s="30"/>
      <c r="P499" s="30"/>
      <c r="Q499" s="31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>
      <c r="A500" s="13"/>
      <c r="B500" s="13"/>
      <c r="C500" s="13"/>
      <c r="D500" s="13"/>
      <c r="E500" s="13"/>
      <c r="F500" s="13"/>
      <c r="G500" s="13"/>
      <c r="H500" s="30"/>
      <c r="I500" s="30"/>
      <c r="J500" s="30"/>
      <c r="K500" s="30"/>
      <c r="L500" s="30"/>
      <c r="M500" s="30"/>
      <c r="N500" s="30"/>
      <c r="O500" s="30"/>
      <c r="P500" s="30"/>
      <c r="Q500" s="31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>
      <c r="A501" s="13"/>
      <c r="B501" s="13"/>
      <c r="C501" s="13"/>
      <c r="D501" s="13"/>
      <c r="E501" s="13"/>
      <c r="F501" s="13"/>
      <c r="G501" s="13"/>
      <c r="H501" s="30"/>
      <c r="I501" s="30"/>
      <c r="J501" s="30"/>
      <c r="K501" s="30"/>
      <c r="L501" s="30"/>
      <c r="M501" s="30"/>
      <c r="N501" s="30"/>
      <c r="O501" s="30"/>
      <c r="P501" s="30"/>
      <c r="Q501" s="31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>
      <c r="A502" s="13"/>
      <c r="B502" s="13"/>
      <c r="C502" s="13"/>
      <c r="D502" s="13"/>
      <c r="E502" s="13"/>
      <c r="F502" s="13"/>
      <c r="G502" s="13"/>
      <c r="H502" s="30"/>
      <c r="I502" s="30"/>
      <c r="J502" s="30"/>
      <c r="K502" s="30"/>
      <c r="L502" s="30"/>
      <c r="M502" s="30"/>
      <c r="N502" s="30"/>
      <c r="O502" s="30"/>
      <c r="P502" s="30"/>
      <c r="Q502" s="31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>
      <c r="A503" s="13"/>
      <c r="B503" s="13"/>
      <c r="C503" s="13"/>
      <c r="D503" s="13"/>
      <c r="E503" s="13"/>
      <c r="F503" s="13"/>
      <c r="G503" s="13"/>
      <c r="H503" s="30"/>
      <c r="I503" s="30"/>
      <c r="J503" s="30"/>
      <c r="K503" s="30"/>
      <c r="L503" s="30"/>
      <c r="M503" s="30"/>
      <c r="N503" s="30"/>
      <c r="O503" s="30"/>
      <c r="P503" s="30"/>
      <c r="Q503" s="31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>
      <c r="A504" s="13"/>
      <c r="B504" s="13"/>
      <c r="C504" s="13"/>
      <c r="D504" s="13"/>
      <c r="E504" s="13"/>
      <c r="F504" s="13"/>
      <c r="G504" s="13"/>
      <c r="H504" s="30"/>
      <c r="I504" s="30"/>
      <c r="J504" s="30"/>
      <c r="K504" s="30"/>
      <c r="L504" s="30"/>
      <c r="M504" s="30"/>
      <c r="N504" s="30"/>
      <c r="O504" s="30"/>
      <c r="P504" s="30"/>
      <c r="Q504" s="31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>
      <c r="A505" s="13"/>
      <c r="B505" s="13"/>
      <c r="C505" s="13"/>
      <c r="D505" s="13"/>
      <c r="E505" s="13"/>
      <c r="F505" s="13"/>
      <c r="G505" s="13"/>
      <c r="H505" s="30"/>
      <c r="I505" s="30"/>
      <c r="J505" s="30"/>
      <c r="K505" s="30"/>
      <c r="L505" s="30"/>
      <c r="M505" s="30"/>
      <c r="N505" s="30"/>
      <c r="O505" s="30"/>
      <c r="P505" s="30"/>
      <c r="Q505" s="31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>
      <c r="A506" s="13"/>
      <c r="B506" s="13"/>
      <c r="C506" s="13"/>
      <c r="D506" s="13"/>
      <c r="E506" s="13"/>
      <c r="F506" s="13"/>
      <c r="G506" s="13"/>
      <c r="H506" s="30"/>
      <c r="I506" s="30"/>
      <c r="J506" s="30"/>
      <c r="K506" s="30"/>
      <c r="L506" s="30"/>
      <c r="M506" s="30"/>
      <c r="N506" s="30"/>
      <c r="O506" s="30"/>
      <c r="P506" s="30"/>
      <c r="Q506" s="31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>
      <c r="A507" s="13"/>
      <c r="B507" s="13"/>
      <c r="C507" s="13"/>
      <c r="D507" s="13"/>
      <c r="E507" s="13"/>
      <c r="F507" s="13"/>
      <c r="G507" s="13"/>
      <c r="H507" s="30"/>
      <c r="I507" s="30"/>
      <c r="J507" s="30"/>
      <c r="K507" s="30"/>
      <c r="L507" s="30"/>
      <c r="M507" s="30"/>
      <c r="N507" s="30"/>
      <c r="O507" s="30"/>
      <c r="P507" s="30"/>
      <c r="Q507" s="31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>
      <c r="A508" s="13"/>
      <c r="B508" s="13"/>
      <c r="C508" s="13"/>
      <c r="D508" s="13"/>
      <c r="E508" s="13"/>
      <c r="F508" s="13"/>
      <c r="G508" s="13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>
      <c r="A509" s="13"/>
      <c r="B509" s="13"/>
      <c r="C509" s="13"/>
      <c r="D509" s="13"/>
      <c r="E509" s="13"/>
      <c r="F509" s="13"/>
      <c r="G509" s="13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>
      <c r="A510" s="13"/>
      <c r="B510" s="13"/>
      <c r="C510" s="13"/>
      <c r="D510" s="13"/>
      <c r="E510" s="13"/>
      <c r="F510" s="13"/>
      <c r="G510" s="13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>
      <c r="A511" s="13"/>
      <c r="B511" s="13"/>
      <c r="C511" s="13"/>
      <c r="D511" s="13"/>
      <c r="E511" s="13"/>
      <c r="F511" s="13"/>
      <c r="G511" s="13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>
      <c r="A512" s="13"/>
      <c r="B512" s="13"/>
      <c r="C512" s="13"/>
      <c r="D512" s="13"/>
      <c r="E512" s="13"/>
      <c r="F512" s="13"/>
      <c r="G512" s="13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>
      <c r="A513" s="13"/>
      <c r="B513" s="13"/>
      <c r="C513" s="13"/>
      <c r="D513" s="13"/>
      <c r="E513" s="13"/>
      <c r="F513" s="13"/>
      <c r="G513" s="13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>
      <c r="A514" s="13"/>
      <c r="B514" s="13"/>
      <c r="C514" s="13"/>
      <c r="D514" s="13"/>
      <c r="E514" s="13"/>
      <c r="F514" s="13"/>
      <c r="G514" s="13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>
      <c r="A515" s="13"/>
      <c r="B515" s="13"/>
      <c r="C515" s="13"/>
      <c r="D515" s="13"/>
      <c r="E515" s="13"/>
      <c r="F515" s="13"/>
      <c r="G515" s="13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>
      <c r="A516" s="13"/>
      <c r="B516" s="13"/>
      <c r="C516" s="13"/>
      <c r="D516" s="13"/>
      <c r="E516" s="13"/>
      <c r="F516" s="13"/>
      <c r="G516" s="13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>
      <c r="A517" s="13"/>
      <c r="B517" s="13"/>
      <c r="C517" s="13"/>
      <c r="D517" s="13"/>
      <c r="E517" s="13"/>
      <c r="F517" s="13"/>
      <c r="G517" s="13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>
      <c r="A518" s="13"/>
      <c r="B518" s="13"/>
      <c r="C518" s="13"/>
      <c r="D518" s="13"/>
      <c r="E518" s="13"/>
      <c r="F518" s="13"/>
      <c r="G518" s="13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>
      <c r="A519" s="13"/>
      <c r="B519" s="13"/>
      <c r="C519" s="13"/>
      <c r="D519" s="13"/>
      <c r="E519" s="13"/>
      <c r="F519" s="13"/>
      <c r="G519" s="13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>
      <c r="A520" s="13"/>
      <c r="B520" s="13"/>
      <c r="C520" s="13"/>
      <c r="D520" s="13"/>
      <c r="E520" s="13"/>
      <c r="F520" s="13"/>
      <c r="G520" s="13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>
      <c r="A521" s="13"/>
      <c r="B521" s="13"/>
      <c r="C521" s="13"/>
      <c r="D521" s="13"/>
      <c r="E521" s="13"/>
      <c r="F521" s="13"/>
      <c r="G521" s="13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>
      <c r="A522" s="13"/>
      <c r="B522" s="13"/>
      <c r="C522" s="13"/>
      <c r="D522" s="13"/>
      <c r="E522" s="13"/>
      <c r="F522" s="13"/>
      <c r="G522" s="13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>
      <c r="A523" s="13"/>
      <c r="B523" s="13"/>
      <c r="C523" s="13"/>
      <c r="D523" s="13"/>
      <c r="E523" s="13"/>
      <c r="F523" s="13"/>
      <c r="G523" s="13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>
      <c r="A524" s="13"/>
      <c r="B524" s="13"/>
      <c r="C524" s="13"/>
      <c r="D524" s="13"/>
      <c r="E524" s="13"/>
      <c r="F524" s="13"/>
      <c r="G524" s="13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>
      <c r="A525" s="13"/>
      <c r="B525" s="13"/>
      <c r="C525" s="13"/>
      <c r="D525" s="13"/>
      <c r="E525" s="13"/>
      <c r="F525" s="13"/>
      <c r="G525" s="13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>
      <c r="A526" s="13"/>
      <c r="B526" s="13"/>
      <c r="C526" s="13"/>
      <c r="D526" s="13"/>
      <c r="E526" s="13"/>
      <c r="F526" s="13"/>
      <c r="G526" s="13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>
      <c r="A527" s="13"/>
      <c r="B527" s="13"/>
      <c r="C527" s="13"/>
      <c r="D527" s="13"/>
      <c r="E527" s="13"/>
      <c r="F527" s="13"/>
      <c r="G527" s="13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>
      <c r="A528" s="13"/>
      <c r="B528" s="13"/>
      <c r="C528" s="13"/>
      <c r="D528" s="13"/>
      <c r="E528" s="13"/>
      <c r="F528" s="13"/>
      <c r="G528" s="13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>
      <c r="A529" s="13"/>
      <c r="B529" s="13"/>
      <c r="C529" s="13"/>
      <c r="D529" s="13"/>
      <c r="E529" s="13"/>
      <c r="F529" s="13"/>
      <c r="G529" s="13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>
      <c r="A530" s="10"/>
      <c r="B530" s="10"/>
      <c r="C530" s="10"/>
      <c r="D530" s="10"/>
      <c r="E530" s="10"/>
      <c r="F530" s="10"/>
      <c r="G530" s="10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>
      <c r="A531" s="13"/>
      <c r="B531" s="13"/>
      <c r="C531" s="13"/>
      <c r="D531" s="13"/>
      <c r="E531" s="13"/>
      <c r="F531" s="13"/>
      <c r="G531" s="13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>
      <c r="A532" s="13"/>
      <c r="B532" s="13"/>
      <c r="C532" s="13"/>
      <c r="D532" s="13"/>
      <c r="E532" s="13"/>
      <c r="F532" s="13"/>
      <c r="G532" s="13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>
      <c r="A533" s="13"/>
      <c r="B533" s="13"/>
      <c r="C533" s="13"/>
      <c r="D533" s="13"/>
      <c r="E533" s="13"/>
      <c r="F533" s="13"/>
      <c r="G533" s="13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>
      <c r="A534" s="13"/>
      <c r="B534" s="13"/>
      <c r="C534" s="13"/>
      <c r="D534" s="13"/>
      <c r="E534" s="13"/>
      <c r="F534" s="13"/>
      <c r="G534" s="13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>
      <c r="A535" s="13"/>
      <c r="B535" s="13"/>
      <c r="C535" s="13"/>
      <c r="D535" s="13"/>
      <c r="E535" s="13"/>
      <c r="F535" s="13"/>
      <c r="G535" s="13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>
      <c r="A536" s="13"/>
      <c r="B536" s="13"/>
      <c r="C536" s="13"/>
      <c r="D536" s="13"/>
      <c r="E536" s="13"/>
      <c r="F536" s="13"/>
      <c r="G536" s="13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>
      <c r="A537" s="13"/>
      <c r="B537" s="13"/>
      <c r="C537" s="13"/>
      <c r="D537" s="13"/>
      <c r="E537" s="13"/>
      <c r="F537" s="13"/>
      <c r="G537" s="13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>
      <c r="A538" s="13"/>
      <c r="B538" s="13"/>
      <c r="C538" s="13"/>
      <c r="D538" s="13"/>
      <c r="E538" s="13"/>
      <c r="F538" s="13"/>
      <c r="G538" s="13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>
      <c r="A539" s="13"/>
      <c r="B539" s="13"/>
      <c r="C539" s="13"/>
      <c r="D539" s="13"/>
      <c r="E539" s="13"/>
      <c r="F539" s="13"/>
      <c r="G539" s="13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>
      <c r="A540" s="13"/>
      <c r="B540" s="13"/>
      <c r="C540" s="13"/>
      <c r="D540" s="13"/>
      <c r="E540" s="13"/>
      <c r="F540" s="13"/>
      <c r="G540" s="13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>
      <c r="A541" s="13"/>
      <c r="B541" s="13"/>
      <c r="C541" s="13"/>
      <c r="D541" s="13"/>
      <c r="E541" s="13"/>
      <c r="F541" s="13"/>
      <c r="G541" s="13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>
      <c r="A542" s="13"/>
      <c r="B542" s="13"/>
      <c r="C542" s="13"/>
      <c r="D542" s="13"/>
      <c r="E542" s="13"/>
      <c r="F542" s="13"/>
      <c r="G542" s="13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>
      <c r="A543" s="13"/>
      <c r="B543" s="13"/>
      <c r="C543" s="13"/>
      <c r="D543" s="13"/>
      <c r="E543" s="13"/>
      <c r="F543" s="13"/>
      <c r="G543" s="13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>
      <c r="A544" s="13"/>
      <c r="B544" s="13"/>
      <c r="C544" s="13"/>
      <c r="D544" s="13"/>
      <c r="E544" s="13"/>
      <c r="F544" s="13"/>
      <c r="G544" s="13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>
      <c r="A545" s="13"/>
      <c r="B545" s="13"/>
      <c r="C545" s="13"/>
      <c r="D545" s="13"/>
      <c r="E545" s="13"/>
      <c r="F545" s="13"/>
      <c r="G545" s="13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>
      <c r="A546" s="13"/>
      <c r="B546" s="13"/>
      <c r="C546" s="13"/>
      <c r="D546" s="13"/>
      <c r="E546" s="13"/>
      <c r="F546" s="13"/>
      <c r="G546" s="13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>
      <c r="A547" s="13"/>
      <c r="B547" s="13"/>
      <c r="C547" s="13"/>
      <c r="D547" s="13"/>
      <c r="E547" s="13"/>
      <c r="F547" s="13"/>
      <c r="G547" s="13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>
      <c r="A548" s="13"/>
      <c r="B548" s="13"/>
      <c r="C548" s="13"/>
      <c r="D548" s="13"/>
      <c r="E548" s="13"/>
      <c r="F548" s="13"/>
      <c r="G548" s="13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>
      <c r="A549" s="13"/>
      <c r="B549" s="13"/>
      <c r="C549" s="13"/>
      <c r="D549" s="13"/>
      <c r="E549" s="13"/>
      <c r="F549" s="13"/>
      <c r="G549" s="13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>
      <c r="A550" s="13"/>
      <c r="B550" s="13"/>
      <c r="C550" s="13"/>
      <c r="D550" s="13"/>
      <c r="E550" s="13"/>
      <c r="F550" s="13"/>
      <c r="G550" s="13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>
      <c r="A551" s="13"/>
      <c r="B551" s="13"/>
      <c r="C551" s="13"/>
      <c r="D551" s="13"/>
      <c r="E551" s="13"/>
      <c r="F551" s="13"/>
      <c r="G551" s="13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>
      <c r="A552" s="13"/>
      <c r="B552" s="13"/>
      <c r="C552" s="13"/>
      <c r="D552" s="13"/>
      <c r="E552" s="13"/>
      <c r="F552" s="13"/>
      <c r="G552" s="13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>
      <c r="A553" s="13"/>
      <c r="B553" s="13"/>
      <c r="C553" s="13"/>
      <c r="D553" s="13"/>
      <c r="E553" s="13"/>
      <c r="F553" s="13"/>
      <c r="G553" s="13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>
      <c r="A554" s="13"/>
      <c r="B554" s="13"/>
      <c r="C554" s="13"/>
      <c r="D554" s="13"/>
      <c r="E554" s="13"/>
      <c r="F554" s="13"/>
      <c r="G554" s="13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>
      <c r="A555" s="13"/>
      <c r="B555" s="13"/>
      <c r="C555" s="13"/>
      <c r="D555" s="13"/>
      <c r="E555" s="13"/>
      <c r="F555" s="13"/>
      <c r="G555" s="13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>
      <c r="A556" s="13"/>
      <c r="B556" s="13"/>
      <c r="C556" s="13"/>
      <c r="D556" s="13"/>
      <c r="E556" s="13"/>
      <c r="F556" s="13"/>
      <c r="G556" s="13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>
      <c r="A557" s="13"/>
      <c r="B557" s="13"/>
      <c r="C557" s="13"/>
      <c r="D557" s="13"/>
      <c r="E557" s="13"/>
      <c r="F557" s="13"/>
      <c r="G557" s="13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>
      <c r="A558" s="13"/>
      <c r="B558" s="13"/>
      <c r="C558" s="13"/>
      <c r="D558" s="13"/>
      <c r="E558" s="13"/>
      <c r="F558" s="13"/>
      <c r="G558" s="13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>
      <c r="A559" s="13"/>
      <c r="B559" s="13"/>
      <c r="C559" s="13"/>
      <c r="D559" s="13"/>
      <c r="E559" s="13"/>
      <c r="F559" s="13"/>
      <c r="G559" s="13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>
      <c r="A560" s="13"/>
      <c r="B560" s="13"/>
      <c r="C560" s="13"/>
      <c r="D560" s="13"/>
      <c r="E560" s="13"/>
      <c r="F560" s="13"/>
      <c r="G560" s="13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>
      <c r="A561" s="13"/>
      <c r="B561" s="13"/>
      <c r="C561" s="13"/>
      <c r="D561" s="13"/>
      <c r="E561" s="13"/>
      <c r="F561" s="13"/>
      <c r="G561" s="13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>
      <c r="A562" s="13"/>
      <c r="B562" s="13"/>
      <c r="C562" s="13"/>
      <c r="D562" s="13"/>
      <c r="E562" s="13"/>
      <c r="F562" s="13"/>
      <c r="G562" s="13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>
      <c r="A563" s="13"/>
      <c r="B563" s="13"/>
      <c r="C563" s="13"/>
      <c r="D563" s="13"/>
      <c r="E563" s="13"/>
      <c r="F563" s="13"/>
      <c r="G563" s="13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>
      <c r="A564" s="13"/>
      <c r="B564" s="13"/>
      <c r="C564" s="13"/>
      <c r="D564" s="13"/>
      <c r="E564" s="13"/>
      <c r="F564" s="13"/>
      <c r="G564" s="13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>
      <c r="A565" s="13"/>
      <c r="B565" s="13"/>
      <c r="C565" s="13"/>
      <c r="D565" s="13"/>
      <c r="E565" s="13"/>
      <c r="F565" s="13"/>
      <c r="G565" s="13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>
      <c r="A566" s="13"/>
      <c r="B566" s="13"/>
      <c r="C566" s="13"/>
      <c r="D566" s="13"/>
      <c r="E566" s="13"/>
      <c r="F566" s="13"/>
      <c r="G566" s="13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>
      <c r="A567" s="13"/>
      <c r="B567" s="13"/>
      <c r="C567" s="13"/>
      <c r="D567" s="13"/>
      <c r="E567" s="13"/>
      <c r="F567" s="13"/>
      <c r="G567" s="13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>
      <c r="A568" s="13"/>
      <c r="B568" s="13"/>
      <c r="C568" s="13"/>
      <c r="D568" s="13"/>
      <c r="E568" s="13"/>
      <c r="F568" s="13"/>
      <c r="G568" s="13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>
      <c r="A569" s="13"/>
      <c r="B569" s="13"/>
      <c r="C569" s="13"/>
      <c r="D569" s="13"/>
      <c r="E569" s="13"/>
      <c r="F569" s="13"/>
      <c r="G569" s="13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>
      <c r="A570" s="13"/>
      <c r="B570" s="13"/>
      <c r="C570" s="13"/>
      <c r="D570" s="13"/>
      <c r="E570" s="13"/>
      <c r="F570" s="13"/>
      <c r="G570" s="13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>
      <c r="A571" s="15"/>
      <c r="B571" s="15"/>
      <c r="C571" s="13"/>
      <c r="D571" s="13"/>
      <c r="E571" s="13"/>
      <c r="F571" s="13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>
      <c r="A572" s="15"/>
      <c r="B572" s="15"/>
      <c r="C572" s="10"/>
      <c r="D572" s="10"/>
      <c r="E572" s="10"/>
      <c r="F572" s="10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>
      <c r="A573" s="40"/>
      <c r="B573" s="40"/>
      <c r="C573" s="13"/>
      <c r="D573" s="13"/>
      <c r="E573" s="13"/>
      <c r="F573" s="13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>
      <c r="A574" s="13"/>
      <c r="B574" s="13"/>
      <c r="C574" s="13"/>
      <c r="D574" s="13"/>
      <c r="E574" s="13"/>
      <c r="F574" s="13"/>
      <c r="G574" s="13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>
      <c r="A575" s="13"/>
      <c r="B575" s="13"/>
      <c r="C575" s="13"/>
      <c r="D575" s="13"/>
      <c r="E575" s="13"/>
      <c r="F575" s="13"/>
      <c r="G575" s="13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>
      <c r="A576" s="13"/>
      <c r="B576" s="13"/>
      <c r="C576" s="13"/>
      <c r="D576" s="13"/>
      <c r="E576" s="13"/>
      <c r="F576" s="13"/>
      <c r="G576" s="13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>
      <c r="A577" s="13"/>
      <c r="B577" s="13"/>
      <c r="C577" s="13"/>
      <c r="D577" s="13"/>
      <c r="E577" s="13"/>
      <c r="F577" s="13"/>
      <c r="G577" s="13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>
      <c r="A578" s="13"/>
      <c r="B578" s="13"/>
      <c r="C578" s="13"/>
      <c r="D578" s="13"/>
      <c r="E578" s="13"/>
      <c r="F578" s="13"/>
      <c r="G578" s="13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>
      <c r="A579" s="13"/>
      <c r="B579" s="13"/>
      <c r="C579" s="13"/>
      <c r="D579" s="13"/>
      <c r="E579" s="13"/>
      <c r="F579" s="13"/>
      <c r="G579" s="13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>
      <c r="A580" s="13"/>
      <c r="B580" s="13"/>
      <c r="C580" s="13"/>
      <c r="D580" s="13"/>
      <c r="E580" s="13"/>
      <c r="F580" s="13"/>
      <c r="G580" s="13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>
      <c r="A581" s="13"/>
      <c r="B581" s="13"/>
      <c r="C581" s="13"/>
      <c r="D581" s="13"/>
      <c r="E581" s="13"/>
      <c r="F581" s="13"/>
      <c r="G581" s="13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>
      <c r="A582" s="13"/>
      <c r="B582" s="13"/>
      <c r="C582" s="13"/>
      <c r="D582" s="13"/>
      <c r="E582" s="13"/>
      <c r="F582" s="13"/>
      <c r="G582" s="13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>
      <c r="A583" s="13"/>
      <c r="B583" s="13"/>
      <c r="C583" s="13"/>
      <c r="D583" s="13"/>
      <c r="E583" s="13"/>
      <c r="F583" s="13"/>
      <c r="G583" s="13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>
      <c r="A584" s="13"/>
      <c r="B584" s="13"/>
      <c r="C584" s="13"/>
      <c r="D584" s="13"/>
      <c r="E584" s="13"/>
      <c r="F584" s="13"/>
      <c r="G584" s="13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>
      <c r="A585" s="13"/>
      <c r="B585" s="13"/>
      <c r="C585" s="13"/>
      <c r="D585" s="13"/>
      <c r="E585" s="13"/>
      <c r="F585" s="13"/>
      <c r="G585" s="13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>
      <c r="A586" s="13"/>
      <c r="B586" s="13"/>
      <c r="C586" s="13"/>
      <c r="D586" s="13"/>
      <c r="E586" s="13"/>
      <c r="F586" s="13"/>
      <c r="G586" s="13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>
      <c r="A587" s="13"/>
      <c r="B587" s="13"/>
      <c r="C587" s="13"/>
      <c r="D587" s="13"/>
      <c r="E587" s="13"/>
      <c r="F587" s="13"/>
      <c r="G587" s="13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>
      <c r="A588" s="13"/>
      <c r="B588" s="13"/>
      <c r="C588" s="13"/>
      <c r="D588" s="13"/>
      <c r="E588" s="13"/>
      <c r="F588" s="13"/>
      <c r="G588" s="13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>
      <c r="A589" s="13"/>
      <c r="B589" s="13"/>
      <c r="C589" s="13"/>
      <c r="D589" s="13"/>
      <c r="E589" s="13"/>
      <c r="F589" s="13"/>
      <c r="G589" s="13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>
      <c r="A590" s="13"/>
      <c r="B590" s="13"/>
      <c r="C590" s="13"/>
      <c r="D590" s="13"/>
      <c r="E590" s="13"/>
      <c r="F590" s="13"/>
      <c r="G590" s="13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>
      <c r="A591" s="13"/>
      <c r="B591" s="13"/>
      <c r="C591" s="13"/>
      <c r="D591" s="13"/>
      <c r="E591" s="13"/>
      <c r="F591" s="13"/>
      <c r="G591" s="13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>
      <c r="A592" s="13"/>
      <c r="B592" s="13"/>
      <c r="C592" s="13"/>
      <c r="D592" s="13"/>
      <c r="E592" s="13"/>
      <c r="F592" s="13"/>
      <c r="G592" s="13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>
      <c r="A593" s="13"/>
      <c r="B593" s="13"/>
      <c r="C593" s="13"/>
      <c r="D593" s="13"/>
      <c r="E593" s="13"/>
      <c r="F593" s="13"/>
      <c r="G593" s="13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>
      <c r="A594" s="13"/>
      <c r="B594" s="13"/>
      <c r="C594" s="13"/>
      <c r="D594" s="13"/>
      <c r="E594" s="13"/>
      <c r="F594" s="13"/>
      <c r="G594" s="13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>
      <c r="A595" s="13"/>
      <c r="B595" s="13"/>
      <c r="C595" s="13"/>
      <c r="D595" s="13"/>
      <c r="E595" s="13"/>
      <c r="F595" s="13"/>
      <c r="G595" s="13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>
      <c r="A596" s="13"/>
      <c r="B596" s="13"/>
      <c r="C596" s="13"/>
      <c r="D596" s="13"/>
      <c r="E596" s="13"/>
      <c r="F596" s="13"/>
      <c r="G596" s="13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>
      <c r="A597" s="13"/>
      <c r="B597" s="13"/>
      <c r="C597" s="13"/>
      <c r="D597" s="13"/>
      <c r="E597" s="13"/>
      <c r="F597" s="13"/>
      <c r="G597" s="13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>
      <c r="A598" s="13"/>
      <c r="B598" s="13"/>
      <c r="C598" s="13"/>
      <c r="D598" s="13"/>
      <c r="E598" s="13"/>
      <c r="F598" s="13"/>
      <c r="G598" s="13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>
      <c r="A599" s="13"/>
      <c r="B599" s="13"/>
      <c r="C599" s="13"/>
      <c r="D599" s="13"/>
      <c r="E599" s="13"/>
      <c r="F599" s="13"/>
      <c r="G599" s="13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>
      <c r="A600" s="13"/>
      <c r="B600" s="13"/>
      <c r="C600" s="13"/>
      <c r="D600" s="13"/>
      <c r="E600" s="13"/>
      <c r="F600" s="13"/>
      <c r="G600" s="13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>
      <c r="A601" s="13"/>
      <c r="B601" s="13"/>
      <c r="C601" s="13"/>
      <c r="D601" s="13"/>
      <c r="E601" s="13"/>
      <c r="F601" s="13"/>
      <c r="G601" s="13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>
      <c r="A602" s="13"/>
      <c r="B602" s="13"/>
      <c r="C602" s="13"/>
      <c r="D602" s="13"/>
      <c r="E602" s="13"/>
      <c r="F602" s="13"/>
      <c r="G602" s="13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>
      <c r="A603" s="13"/>
      <c r="B603" s="13"/>
      <c r="C603" s="13"/>
      <c r="D603" s="13"/>
      <c r="E603" s="13"/>
      <c r="F603" s="13"/>
      <c r="G603" s="13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>
      <c r="A604" s="10"/>
      <c r="B604" s="10"/>
      <c r="C604" s="10"/>
      <c r="D604" s="10"/>
      <c r="E604" s="10"/>
      <c r="F604" s="10"/>
      <c r="G604" s="10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>
      <c r="A605" s="10"/>
      <c r="B605" s="10"/>
      <c r="C605" s="10"/>
      <c r="D605" s="10"/>
      <c r="E605" s="10"/>
      <c r="F605" s="10"/>
      <c r="G605" s="10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>
      <c r="A606" s="10"/>
      <c r="B606" s="10"/>
      <c r="C606" s="10"/>
      <c r="D606" s="10"/>
      <c r="E606" s="10"/>
      <c r="F606" s="10"/>
      <c r="G606" s="10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>
      <c r="A607" s="10"/>
      <c r="B607" s="10"/>
      <c r="C607" s="10"/>
      <c r="D607" s="10"/>
      <c r="E607" s="10"/>
      <c r="F607" s="10"/>
      <c r="G607" s="10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>
      <c r="A608" s="10"/>
      <c r="B608" s="10"/>
      <c r="C608" s="10"/>
      <c r="D608" s="10"/>
      <c r="E608" s="10"/>
      <c r="F608" s="10"/>
      <c r="G608" s="10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>
      <c r="A609" s="10"/>
      <c r="B609" s="10"/>
      <c r="C609" s="10"/>
      <c r="D609" s="10"/>
      <c r="E609" s="10"/>
      <c r="F609" s="10"/>
      <c r="G609" s="10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>
      <c r="A610" s="10"/>
      <c r="B610" s="10"/>
      <c r="C610" s="10"/>
      <c r="D610" s="10"/>
      <c r="E610" s="10"/>
      <c r="F610" s="10"/>
      <c r="G610" s="10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>
      <c r="A611" s="13"/>
      <c r="B611" s="13"/>
      <c r="C611" s="13"/>
      <c r="D611" s="13"/>
      <c r="E611" s="13"/>
      <c r="F611" s="13"/>
      <c r="G611" s="13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>
      <c r="A612" s="13"/>
      <c r="B612" s="13"/>
      <c r="C612" s="13"/>
      <c r="D612" s="13"/>
      <c r="E612" s="13"/>
      <c r="F612" s="13"/>
      <c r="G612" s="13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>
      <c r="A613" s="13"/>
      <c r="B613" s="13"/>
      <c r="C613" s="13"/>
      <c r="D613" s="13"/>
      <c r="E613" s="13"/>
      <c r="F613" s="13"/>
      <c r="G613" s="13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>
      <c r="A614" s="13"/>
      <c r="B614" s="13"/>
      <c r="C614" s="13"/>
      <c r="D614" s="13"/>
      <c r="E614" s="13"/>
      <c r="F614" s="13"/>
      <c r="G614" s="13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>
      <c r="A615" s="13"/>
      <c r="B615" s="13"/>
      <c r="C615" s="13"/>
      <c r="D615" s="13"/>
      <c r="E615" s="13"/>
      <c r="F615" s="13"/>
      <c r="G615" s="13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>
      <c r="A616" s="13"/>
      <c r="B616" s="13"/>
      <c r="C616" s="13"/>
      <c r="D616" s="13"/>
      <c r="E616" s="13"/>
      <c r="F616" s="13"/>
      <c r="G616" s="13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>
      <c r="A617" s="13"/>
      <c r="B617" s="13"/>
      <c r="C617" s="13"/>
      <c r="D617" s="13"/>
      <c r="E617" s="13"/>
      <c r="F617" s="13"/>
      <c r="G617" s="13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>
      <c r="A618" s="13"/>
      <c r="B618" s="13"/>
      <c r="C618" s="13"/>
      <c r="D618" s="13"/>
      <c r="E618" s="13"/>
      <c r="F618" s="13"/>
      <c r="G618" s="13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>
      <c r="A619" s="13"/>
      <c r="B619" s="13"/>
      <c r="C619" s="13"/>
      <c r="D619" s="13"/>
      <c r="E619" s="13"/>
      <c r="F619" s="13"/>
      <c r="G619" s="13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>
      <c r="A620" s="13"/>
      <c r="B620" s="13"/>
      <c r="C620" s="13"/>
      <c r="D620" s="13"/>
      <c r="E620" s="13"/>
      <c r="F620" s="13"/>
      <c r="G620" s="13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>
      <c r="A621" s="13"/>
      <c r="B621" s="13"/>
      <c r="C621" s="13"/>
      <c r="D621" s="13"/>
      <c r="E621" s="13"/>
      <c r="F621" s="13"/>
      <c r="G621" s="13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>
      <c r="A622" s="13"/>
      <c r="B622" s="13"/>
      <c r="C622" s="13"/>
      <c r="D622" s="13"/>
      <c r="E622" s="13"/>
      <c r="F622" s="13"/>
      <c r="G622" s="13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>
      <c r="A623" s="10"/>
      <c r="B623" s="10"/>
      <c r="C623" s="10"/>
      <c r="D623" s="10"/>
      <c r="E623" s="10"/>
      <c r="F623" s="10"/>
      <c r="G623" s="10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>
      <c r="A624" s="13"/>
      <c r="B624" s="13"/>
      <c r="C624" s="13"/>
      <c r="D624" s="13"/>
      <c r="E624" s="13"/>
      <c r="F624" s="13"/>
      <c r="G624" s="13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>
      <c r="A625" s="13"/>
      <c r="B625" s="13"/>
      <c r="C625" s="13"/>
      <c r="D625" s="13"/>
      <c r="E625" s="13"/>
      <c r="F625" s="13"/>
      <c r="G625" s="13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>
      <c r="A626" s="13"/>
      <c r="B626" s="13"/>
      <c r="C626" s="13"/>
      <c r="D626" s="13"/>
      <c r="E626" s="13"/>
      <c r="F626" s="13"/>
      <c r="G626" s="13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>
      <c r="A627" s="13"/>
      <c r="B627" s="13"/>
      <c r="C627" s="13"/>
      <c r="D627" s="13"/>
      <c r="E627" s="13"/>
      <c r="F627" s="13"/>
      <c r="G627" s="13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>
      <c r="A628" s="13"/>
      <c r="B628" s="13"/>
      <c r="C628" s="13"/>
      <c r="D628" s="13"/>
      <c r="E628" s="13"/>
      <c r="F628" s="13"/>
      <c r="G628" s="13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>
      <c r="A629" s="13"/>
      <c r="B629" s="13"/>
      <c r="C629" s="13"/>
      <c r="D629" s="13"/>
      <c r="E629" s="13"/>
      <c r="F629" s="13"/>
      <c r="G629" s="13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>
      <c r="A630" s="13"/>
      <c r="B630" s="13"/>
      <c r="C630" s="13"/>
      <c r="D630" s="13"/>
      <c r="E630" s="13"/>
      <c r="F630" s="13"/>
      <c r="G630" s="13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>
      <c r="A631" s="13"/>
      <c r="B631" s="13"/>
      <c r="C631" s="13"/>
      <c r="D631" s="13"/>
      <c r="E631" s="13"/>
      <c r="F631" s="13"/>
      <c r="G631" s="13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>
      <c r="A632" s="13"/>
      <c r="B632" s="13"/>
      <c r="C632" s="13"/>
      <c r="D632" s="13"/>
      <c r="E632" s="13"/>
      <c r="F632" s="13"/>
      <c r="G632" s="13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>
      <c r="A633" s="13"/>
      <c r="B633" s="13"/>
      <c r="C633" s="13"/>
      <c r="D633" s="13"/>
      <c r="E633" s="13"/>
      <c r="F633" s="13"/>
      <c r="G633" s="13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>
      <c r="A634" s="13"/>
      <c r="B634" s="13"/>
      <c r="C634" s="13"/>
      <c r="D634" s="13"/>
      <c r="E634" s="13"/>
      <c r="F634" s="13"/>
      <c r="G634" s="13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>
      <c r="A635" s="13"/>
      <c r="B635" s="13"/>
      <c r="C635" s="13"/>
      <c r="D635" s="13"/>
      <c r="E635" s="13"/>
      <c r="F635" s="13"/>
      <c r="G635" s="13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>
      <c r="A636" s="13"/>
      <c r="B636" s="13"/>
      <c r="C636" s="13"/>
      <c r="D636" s="13"/>
      <c r="E636" s="13"/>
      <c r="F636" s="13"/>
      <c r="G636" s="13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>
      <c r="A637" s="13"/>
      <c r="B637" s="13"/>
      <c r="C637" s="13"/>
      <c r="D637" s="13"/>
      <c r="E637" s="13"/>
      <c r="F637" s="13"/>
      <c r="G637" s="13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>
      <c r="A638" s="13"/>
      <c r="B638" s="13"/>
      <c r="C638" s="13"/>
      <c r="D638" s="13"/>
      <c r="E638" s="13"/>
      <c r="F638" s="13"/>
      <c r="G638" s="13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>
      <c r="A639" s="13"/>
      <c r="B639" s="13"/>
      <c r="C639" s="13"/>
      <c r="D639" s="13"/>
      <c r="E639" s="13"/>
      <c r="F639" s="13"/>
      <c r="G639" s="13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>
      <c r="A640" s="13"/>
      <c r="B640" s="13"/>
      <c r="C640" s="13"/>
      <c r="D640" s="13"/>
      <c r="E640" s="13"/>
      <c r="F640" s="13"/>
      <c r="G640" s="13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>
      <c r="A641" s="13"/>
      <c r="B641" s="13"/>
      <c r="C641" s="13"/>
      <c r="D641" s="13"/>
      <c r="E641" s="13"/>
      <c r="F641" s="13"/>
      <c r="G641" s="13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>
      <c r="A642" s="13"/>
      <c r="B642" s="13"/>
      <c r="C642" s="13"/>
      <c r="D642" s="13"/>
      <c r="E642" s="13"/>
      <c r="F642" s="13"/>
      <c r="G642" s="13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>
      <c r="A643" s="13"/>
      <c r="B643" s="13"/>
      <c r="C643" s="13"/>
      <c r="D643" s="13"/>
      <c r="E643" s="13"/>
      <c r="F643" s="13"/>
      <c r="G643" s="13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>
      <c r="A644" s="13"/>
      <c r="B644" s="13"/>
      <c r="C644" s="13"/>
      <c r="D644" s="13"/>
      <c r="E644" s="13"/>
      <c r="F644" s="13"/>
      <c r="G644" s="13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>
      <c r="A645" s="13"/>
      <c r="B645" s="13"/>
      <c r="C645" s="13"/>
      <c r="D645" s="13"/>
      <c r="E645" s="13"/>
      <c r="F645" s="13"/>
      <c r="G645" s="13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>
      <c r="A646" s="13"/>
      <c r="B646" s="13"/>
      <c r="C646" s="13"/>
      <c r="D646" s="13"/>
      <c r="E646" s="13"/>
      <c r="F646" s="13"/>
      <c r="G646" s="13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>
      <c r="A647" s="13"/>
      <c r="B647" s="13"/>
      <c r="C647" s="13"/>
      <c r="D647" s="13"/>
      <c r="E647" s="13"/>
      <c r="F647" s="13"/>
      <c r="G647" s="13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>
      <c r="A648" s="13"/>
      <c r="B648" s="13"/>
      <c r="C648" s="13"/>
      <c r="D648" s="13"/>
      <c r="E648" s="13"/>
      <c r="F648" s="13"/>
      <c r="G648" s="13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>
      <c r="A649" s="13"/>
      <c r="B649" s="13"/>
      <c r="C649" s="13"/>
      <c r="D649" s="13"/>
      <c r="E649" s="13"/>
      <c r="F649" s="13"/>
      <c r="G649" s="13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>
      <c r="A650" s="13"/>
      <c r="B650" s="13"/>
      <c r="C650" s="13"/>
      <c r="D650" s="13"/>
      <c r="E650" s="13"/>
      <c r="F650" s="13"/>
      <c r="G650" s="13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>
      <c r="A651" s="13"/>
      <c r="B651" s="13"/>
      <c r="C651" s="13"/>
      <c r="D651" s="13"/>
      <c r="E651" s="13"/>
      <c r="F651" s="13"/>
      <c r="G651" s="13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>
      <c r="A652" s="13"/>
      <c r="B652" s="13"/>
      <c r="C652" s="13"/>
      <c r="D652" s="13"/>
      <c r="E652" s="13"/>
      <c r="F652" s="13"/>
      <c r="G652" s="13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>
      <c r="A653" s="13"/>
      <c r="B653" s="13"/>
      <c r="C653" s="13"/>
      <c r="D653" s="13"/>
      <c r="E653" s="13"/>
      <c r="F653" s="13"/>
      <c r="G653" s="13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>
      <c r="A654" s="13"/>
      <c r="B654" s="13"/>
      <c r="C654" s="13"/>
      <c r="D654" s="13"/>
      <c r="E654" s="13"/>
      <c r="F654" s="13"/>
      <c r="G654" s="13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>
      <c r="A655" s="13"/>
      <c r="B655" s="13"/>
      <c r="C655" s="13"/>
      <c r="D655" s="13"/>
      <c r="E655" s="13"/>
      <c r="F655" s="13"/>
      <c r="G655" s="13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>
      <c r="A656" s="13"/>
      <c r="B656" s="13"/>
      <c r="C656" s="13"/>
      <c r="D656" s="13"/>
      <c r="E656" s="13"/>
      <c r="F656" s="13"/>
      <c r="G656" s="13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>
      <c r="A657" s="13"/>
      <c r="B657" s="13"/>
      <c r="C657" s="13"/>
      <c r="D657" s="13"/>
      <c r="E657" s="13"/>
      <c r="F657" s="13"/>
      <c r="G657" s="13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>
      <c r="A658" s="13"/>
      <c r="B658" s="13"/>
      <c r="C658" s="13"/>
      <c r="D658" s="13"/>
      <c r="E658" s="13"/>
      <c r="F658" s="13"/>
      <c r="G658" s="13"/>
      <c r="H658" s="13"/>
      <c r="I658" s="10"/>
      <c r="J658" s="10"/>
      <c r="K658" s="10"/>
      <c r="L658" s="10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>
      <c r="A659" s="13"/>
      <c r="B659" s="13"/>
      <c r="C659" s="13"/>
      <c r="D659" s="13"/>
      <c r="E659" s="13"/>
      <c r="F659" s="13"/>
      <c r="G659" s="13"/>
      <c r="H659" s="13"/>
      <c r="I659" s="10"/>
      <c r="J659" s="10"/>
      <c r="K659" s="10"/>
      <c r="L659" s="10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>
      <c r="A660" s="13"/>
      <c r="B660" s="13"/>
      <c r="C660" s="13"/>
      <c r="D660" s="13"/>
      <c r="E660" s="13"/>
      <c r="F660" s="13"/>
      <c r="G660" s="13"/>
      <c r="H660" s="13"/>
      <c r="I660" s="10"/>
      <c r="J660" s="10"/>
      <c r="K660" s="10"/>
      <c r="L660" s="10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>
      <c r="A661" s="13"/>
      <c r="B661" s="13"/>
      <c r="C661" s="13"/>
      <c r="D661" s="13"/>
      <c r="E661" s="13"/>
      <c r="F661" s="13"/>
      <c r="G661" s="13"/>
      <c r="H661" s="13"/>
      <c r="I661" s="10"/>
      <c r="J661" s="10"/>
      <c r="K661" s="10"/>
      <c r="L661" s="10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>
      <c r="A662" s="13"/>
      <c r="B662" s="13"/>
      <c r="C662" s="13"/>
      <c r="D662" s="13"/>
      <c r="E662" s="13"/>
      <c r="F662" s="13"/>
      <c r="G662" s="13"/>
      <c r="H662" s="13"/>
      <c r="I662" s="10"/>
      <c r="J662" s="10"/>
      <c r="K662" s="10"/>
      <c r="L662" s="10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>
      <c r="A663" s="13"/>
      <c r="B663" s="13"/>
      <c r="C663" s="13"/>
      <c r="D663" s="13"/>
      <c r="E663" s="13"/>
      <c r="F663" s="13"/>
      <c r="G663" s="13"/>
      <c r="H663" s="13"/>
      <c r="I663" s="10"/>
      <c r="J663" s="10"/>
      <c r="K663" s="10"/>
      <c r="L663" s="10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>
      <c r="A664" s="13"/>
      <c r="B664" s="13"/>
      <c r="C664" s="13"/>
      <c r="D664" s="13"/>
      <c r="E664" s="13"/>
      <c r="F664" s="13"/>
      <c r="G664" s="13"/>
      <c r="H664" s="13"/>
      <c r="I664" s="10"/>
      <c r="J664" s="10"/>
      <c r="K664" s="10"/>
      <c r="L664" s="10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>
      <c r="A665" s="13"/>
      <c r="B665" s="13"/>
      <c r="C665" s="13"/>
      <c r="D665" s="13"/>
      <c r="E665" s="13"/>
      <c r="F665" s="13"/>
      <c r="G665" s="13"/>
      <c r="H665" s="13"/>
      <c r="I665" s="10"/>
      <c r="J665" s="10"/>
      <c r="K665" s="10"/>
      <c r="L665" s="10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>
      <c r="A666" s="13"/>
      <c r="B666" s="13"/>
      <c r="C666" s="13"/>
      <c r="D666" s="13"/>
      <c r="E666" s="13"/>
      <c r="F666" s="13"/>
      <c r="G666" s="13"/>
      <c r="H666" s="13"/>
      <c r="I666" s="10"/>
      <c r="J666" s="10"/>
      <c r="K666" s="10"/>
      <c r="L666" s="10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>
      <c r="A667" s="13"/>
      <c r="B667" s="13"/>
      <c r="C667" s="13"/>
      <c r="D667" s="13"/>
      <c r="E667" s="13"/>
      <c r="F667" s="13"/>
      <c r="G667" s="13"/>
      <c r="H667" s="13"/>
      <c r="I667" s="10"/>
      <c r="J667" s="10"/>
      <c r="K667" s="10"/>
      <c r="L667" s="10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>
      <c r="A668" s="13"/>
      <c r="B668" s="13"/>
      <c r="C668" s="13"/>
      <c r="D668" s="13"/>
      <c r="E668" s="13"/>
      <c r="F668" s="13"/>
      <c r="G668" s="13"/>
      <c r="H668" s="13"/>
      <c r="I668" s="10"/>
      <c r="J668" s="10"/>
      <c r="K668" s="10"/>
      <c r="L668" s="10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>
      <c r="A693" s="30"/>
      <c r="B693" s="30"/>
      <c r="C693" s="30"/>
      <c r="D693" s="30"/>
      <c r="E693" s="30"/>
      <c r="F693" s="30"/>
      <c r="G693" s="30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>
      <c r="A695" s="13"/>
      <c r="B695" s="13"/>
      <c r="C695" s="13"/>
      <c r="D695" s="13"/>
      <c r="E695" s="13"/>
      <c r="F695" s="28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>
      <c r="A697" s="10"/>
      <c r="B697" s="10"/>
      <c r="C697" s="10"/>
      <c r="D697" s="10"/>
      <c r="E697" s="10"/>
      <c r="F697" s="9"/>
      <c r="G697" s="9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16" ht="12.75">
      <c r="A698" s="10"/>
      <c r="B698" s="10"/>
      <c r="C698" s="10"/>
      <c r="D698" s="10"/>
      <c r="E698" s="10"/>
      <c r="F698" s="10"/>
      <c r="G698" s="10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 ht="12.75">
      <c r="A699" s="10"/>
      <c r="B699" s="10"/>
      <c r="C699" s="10"/>
      <c r="D699" s="10"/>
      <c r="E699" s="10"/>
      <c r="F699" s="10"/>
      <c r="G699" s="10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 ht="12.75">
      <c r="A700" s="10"/>
      <c r="B700" s="10"/>
      <c r="C700" s="10"/>
      <c r="D700" s="10"/>
      <c r="E700" s="10"/>
      <c r="F700" s="10"/>
      <c r="G700" s="10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 ht="12.75">
      <c r="A701" s="10"/>
      <c r="B701" s="10"/>
      <c r="C701" s="10"/>
      <c r="D701" s="10"/>
      <c r="E701" s="10"/>
      <c r="F701" s="10"/>
      <c r="G701" s="10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 ht="12.75">
      <c r="A702" s="23"/>
      <c r="B702" s="23"/>
      <c r="C702" s="23"/>
      <c r="D702" s="23"/>
      <c r="E702" s="23"/>
      <c r="F702" s="14"/>
      <c r="G702" s="10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 ht="12.75">
      <c r="A703" s="23"/>
      <c r="B703" s="23"/>
      <c r="C703" s="23"/>
      <c r="D703" s="23"/>
      <c r="E703" s="23"/>
      <c r="F703" s="14"/>
      <c r="G703" s="10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 ht="12.75">
      <c r="A704" s="23"/>
      <c r="B704" s="23"/>
      <c r="C704" s="23"/>
      <c r="D704" s="23"/>
      <c r="E704" s="23"/>
      <c r="F704" s="14"/>
      <c r="G704" s="10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 ht="12.75">
      <c r="A705" s="23"/>
      <c r="B705" s="23"/>
      <c r="C705" s="23"/>
      <c r="D705" s="23"/>
      <c r="E705" s="23"/>
      <c r="F705" s="14"/>
      <c r="G705" s="10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 ht="12.75">
      <c r="A706" s="23"/>
      <c r="B706" s="23"/>
      <c r="C706" s="23"/>
      <c r="D706" s="23"/>
      <c r="E706" s="23"/>
      <c r="F706" s="14"/>
      <c r="G706" s="10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 ht="12.75">
      <c r="A707" s="23"/>
      <c r="B707" s="23"/>
      <c r="C707" s="23"/>
      <c r="D707" s="23"/>
      <c r="E707" s="23"/>
      <c r="F707" s="14"/>
      <c r="G707" s="10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 ht="12.75">
      <c r="A708" s="23"/>
      <c r="B708" s="23"/>
      <c r="C708" s="23"/>
      <c r="D708" s="23"/>
      <c r="E708" s="23"/>
      <c r="F708" s="14"/>
      <c r="G708" s="10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 ht="12.75">
      <c r="A709" s="23"/>
      <c r="B709" s="23"/>
      <c r="C709" s="23"/>
      <c r="D709" s="23"/>
      <c r="E709" s="23"/>
      <c r="F709" s="14"/>
      <c r="G709" s="10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 ht="12.75">
      <c r="A710" s="23"/>
      <c r="B710" s="23"/>
      <c r="C710" s="23"/>
      <c r="D710" s="23"/>
      <c r="E710" s="23"/>
      <c r="F710" s="14"/>
      <c r="G710" s="10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 ht="12.75">
      <c r="A711" s="23"/>
      <c r="B711" s="23"/>
      <c r="C711" s="23"/>
      <c r="D711" s="23"/>
      <c r="E711" s="23"/>
      <c r="F711" s="14"/>
      <c r="G711" s="10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 ht="12.75">
      <c r="A712" s="23"/>
      <c r="B712" s="23"/>
      <c r="C712" s="23"/>
      <c r="D712" s="23"/>
      <c r="E712" s="23"/>
      <c r="F712" s="14"/>
      <c r="G712" s="10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 ht="12.75">
      <c r="A713" s="23"/>
      <c r="B713" s="23"/>
      <c r="C713" s="23"/>
      <c r="D713" s="23"/>
      <c r="E713" s="23"/>
      <c r="F713" s="14"/>
      <c r="G713" s="10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 ht="12.75">
      <c r="A714" s="23"/>
      <c r="B714" s="23"/>
      <c r="C714" s="23"/>
      <c r="D714" s="23"/>
      <c r="E714" s="23"/>
      <c r="F714" s="14"/>
      <c r="G714" s="10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 ht="12.75">
      <c r="A715" s="23"/>
      <c r="B715" s="23"/>
      <c r="C715" s="23"/>
      <c r="D715" s="23"/>
      <c r="E715" s="23"/>
      <c r="F715" s="14"/>
      <c r="G715" s="10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 ht="12.75">
      <c r="A716" s="23"/>
      <c r="B716" s="23"/>
      <c r="C716" s="23"/>
      <c r="D716" s="23"/>
      <c r="E716" s="23"/>
      <c r="F716" s="14"/>
      <c r="G716" s="10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 ht="12.75">
      <c r="A717" s="305"/>
      <c r="B717" s="305"/>
      <c r="C717" s="305"/>
      <c r="D717" s="305"/>
      <c r="E717" s="23"/>
      <c r="F717" s="14"/>
      <c r="G717" s="10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 ht="12.75">
      <c r="A718" s="23"/>
      <c r="B718" s="23"/>
      <c r="C718" s="23"/>
      <c r="D718" s="23"/>
      <c r="E718" s="23"/>
      <c r="F718" s="14"/>
      <c r="G718" s="10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 ht="12.75">
      <c r="A719" s="23"/>
      <c r="B719" s="23"/>
      <c r="C719" s="23"/>
      <c r="D719" s="23"/>
      <c r="E719" s="23"/>
      <c r="F719" s="14"/>
      <c r="G719" s="10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 ht="12.75">
      <c r="A720" s="305"/>
      <c r="B720" s="305"/>
      <c r="C720" s="305"/>
      <c r="D720" s="305"/>
      <c r="E720" s="23"/>
      <c r="F720" s="14"/>
      <c r="G720" s="10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 ht="12.75">
      <c r="A721" s="10"/>
      <c r="B721" s="10"/>
      <c r="C721" s="10"/>
      <c r="D721" s="10"/>
      <c r="E721" s="10"/>
      <c r="F721" s="14"/>
      <c r="G721" s="10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 ht="12.75">
      <c r="A722" s="304"/>
      <c r="B722" s="304"/>
      <c r="C722" s="304"/>
      <c r="D722" s="304"/>
      <c r="E722" s="9"/>
      <c r="F722" s="10"/>
      <c r="G722" s="10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 ht="12.75">
      <c r="A723" s="304"/>
      <c r="B723" s="304"/>
      <c r="C723" s="304"/>
      <c r="D723" s="304"/>
      <c r="E723" s="9"/>
      <c r="F723" s="10"/>
      <c r="G723" s="10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 ht="12.75">
      <c r="A724" s="304"/>
      <c r="B724" s="304"/>
      <c r="C724" s="304"/>
      <c r="D724" s="304"/>
      <c r="E724" s="9"/>
      <c r="F724" s="10"/>
      <c r="G724" s="10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 ht="12.75">
      <c r="A725" s="304"/>
      <c r="B725" s="304"/>
      <c r="C725" s="304"/>
      <c r="D725" s="304"/>
      <c r="E725" s="9"/>
      <c r="F725" s="10"/>
      <c r="G725" s="10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 ht="12.75">
      <c r="A726" s="304"/>
      <c r="B726" s="304"/>
      <c r="C726" s="304"/>
      <c r="D726" s="304"/>
      <c r="E726" s="9"/>
      <c r="F726" s="10"/>
      <c r="G726" s="10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 ht="12.75">
      <c r="A727" s="304"/>
      <c r="B727" s="304"/>
      <c r="C727" s="304"/>
      <c r="D727" s="304"/>
      <c r="E727" s="9"/>
      <c r="F727" s="10"/>
      <c r="G727" s="10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 ht="12.75">
      <c r="A728" s="304"/>
      <c r="B728" s="304"/>
      <c r="C728" s="304"/>
      <c r="D728" s="304"/>
      <c r="E728" s="9"/>
      <c r="F728" s="10"/>
      <c r="G728" s="10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 ht="12.75">
      <c r="A729" s="304"/>
      <c r="B729" s="304"/>
      <c r="C729" s="304"/>
      <c r="D729" s="304"/>
      <c r="E729" s="9"/>
      <c r="F729" s="10"/>
      <c r="G729" s="10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 ht="12.75">
      <c r="A730" s="10"/>
      <c r="B730" s="10"/>
      <c r="C730" s="10"/>
      <c r="D730" s="10"/>
      <c r="E730" s="10"/>
      <c r="F730" s="10"/>
      <c r="G730" s="10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 ht="12.75">
      <c r="A731" s="10"/>
      <c r="B731" s="10"/>
      <c r="C731" s="10"/>
      <c r="D731" s="10"/>
      <c r="E731" s="10"/>
      <c r="F731" s="10"/>
      <c r="G731" s="10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 ht="12.75">
      <c r="A732" s="10"/>
      <c r="B732" s="10"/>
      <c r="C732" s="10"/>
      <c r="D732" s="10"/>
      <c r="E732" s="10"/>
      <c r="F732" s="10"/>
      <c r="G732" s="10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 ht="12.75">
      <c r="A733" s="10"/>
      <c r="B733" s="10"/>
      <c r="C733" s="10"/>
      <c r="D733" s="10"/>
      <c r="E733" s="10"/>
      <c r="F733" s="10"/>
      <c r="G733" s="10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ht="12.75">
      <c r="A734" s="10"/>
      <c r="B734" s="10"/>
      <c r="C734" s="10"/>
      <c r="D734" s="10"/>
      <c r="E734" s="10"/>
      <c r="F734" s="10"/>
      <c r="G734" s="10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 ht="12.75">
      <c r="A735" s="10"/>
      <c r="B735" s="10"/>
      <c r="C735" s="10"/>
      <c r="D735" s="10"/>
      <c r="E735" s="10"/>
      <c r="F735" s="10"/>
      <c r="G735" s="10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 ht="12.75">
      <c r="A736" s="10"/>
      <c r="B736" s="10"/>
      <c r="C736" s="10"/>
      <c r="D736" s="10"/>
      <c r="E736" s="10"/>
      <c r="F736" s="10"/>
      <c r="G736" s="10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 ht="12.75">
      <c r="A737" s="10"/>
      <c r="B737" s="10"/>
      <c r="C737" s="10"/>
      <c r="D737" s="10"/>
      <c r="E737" s="10"/>
      <c r="F737" s="10"/>
      <c r="G737" s="10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 ht="12.75">
      <c r="A738" s="10"/>
      <c r="B738" s="10"/>
      <c r="C738" s="10"/>
      <c r="D738" s="10"/>
      <c r="E738" s="10"/>
      <c r="F738" s="10"/>
      <c r="G738" s="10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 ht="12.75">
      <c r="A739" s="10"/>
      <c r="B739" s="10"/>
      <c r="C739" s="10"/>
      <c r="D739" s="10"/>
      <c r="E739" s="10"/>
      <c r="F739" s="10"/>
      <c r="G739" s="10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 ht="12.75">
      <c r="A740" s="10"/>
      <c r="B740" s="10"/>
      <c r="C740" s="10"/>
      <c r="D740" s="10"/>
      <c r="E740" s="10"/>
      <c r="F740" s="10"/>
      <c r="G740" s="10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 ht="12.75">
      <c r="A741" s="10"/>
      <c r="B741" s="10"/>
      <c r="C741" s="10"/>
      <c r="D741" s="10"/>
      <c r="E741" s="10"/>
      <c r="F741" s="10"/>
      <c r="G741" s="10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 ht="12.75">
      <c r="A742" s="10"/>
      <c r="B742" s="10"/>
      <c r="C742" s="10"/>
      <c r="D742" s="10"/>
      <c r="E742" s="10"/>
      <c r="F742" s="10"/>
      <c r="G742" s="10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 ht="12.75">
      <c r="A743" s="10"/>
      <c r="B743" s="10"/>
      <c r="C743" s="10"/>
      <c r="D743" s="10"/>
      <c r="E743" s="10"/>
      <c r="F743" s="10"/>
      <c r="G743" s="10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 ht="12.75">
      <c r="A744" s="10"/>
      <c r="B744" s="10"/>
      <c r="C744" s="10"/>
      <c r="D744" s="10"/>
      <c r="E744" s="10"/>
      <c r="F744" s="10"/>
      <c r="G744" s="10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 ht="12.75">
      <c r="A745" s="10"/>
      <c r="B745" s="10"/>
      <c r="C745" s="10"/>
      <c r="D745" s="10"/>
      <c r="E745" s="10"/>
      <c r="F745" s="10"/>
      <c r="G745" s="10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 ht="12.75">
      <c r="A746" s="10"/>
      <c r="B746" s="10"/>
      <c r="C746" s="10"/>
      <c r="D746" s="10"/>
      <c r="E746" s="10"/>
      <c r="F746" s="10"/>
      <c r="G746" s="10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 ht="12.75">
      <c r="A747" s="10"/>
      <c r="B747" s="10"/>
      <c r="C747" s="10"/>
      <c r="D747" s="10"/>
      <c r="E747" s="10"/>
      <c r="F747" s="10"/>
      <c r="G747" s="10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 ht="12.75">
      <c r="A748" s="10"/>
      <c r="B748" s="10"/>
      <c r="C748" s="10"/>
      <c r="D748" s="10"/>
      <c r="E748" s="10"/>
      <c r="F748" s="10"/>
      <c r="G748" s="10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 ht="12.75">
      <c r="A749" s="10"/>
      <c r="B749" s="10"/>
      <c r="C749" s="10"/>
      <c r="D749" s="10"/>
      <c r="E749" s="10"/>
      <c r="F749" s="10"/>
      <c r="G749" s="10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 ht="12.75">
      <c r="A750" s="10"/>
      <c r="B750" s="10"/>
      <c r="C750" s="10"/>
      <c r="D750" s="10"/>
      <c r="E750" s="10"/>
      <c r="F750" s="10"/>
      <c r="G750" s="10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 ht="12.75">
      <c r="A751" s="10"/>
      <c r="B751" s="10"/>
      <c r="C751" s="10"/>
      <c r="D751" s="10"/>
      <c r="E751" s="10"/>
      <c r="F751" s="10"/>
      <c r="G751" s="10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 ht="12.75">
      <c r="A752" s="10"/>
      <c r="B752" s="10"/>
      <c r="C752" s="10"/>
      <c r="D752" s="10"/>
      <c r="E752" s="10"/>
      <c r="F752" s="10"/>
      <c r="G752" s="10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 ht="12.75">
      <c r="A753" s="10"/>
      <c r="B753" s="10"/>
      <c r="C753" s="10"/>
      <c r="D753" s="10"/>
      <c r="E753" s="10"/>
      <c r="F753" s="10"/>
      <c r="G753" s="10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 ht="12.75">
      <c r="A754" s="10"/>
      <c r="B754" s="10"/>
      <c r="C754" s="10"/>
      <c r="D754" s="10"/>
      <c r="E754" s="10"/>
      <c r="F754" s="10"/>
      <c r="G754" s="10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7" ht="12.75">
      <c r="A755" s="10"/>
      <c r="B755" s="10"/>
      <c r="C755" s="10"/>
      <c r="D755" s="10"/>
      <c r="E755" s="10"/>
      <c r="F755" s="10"/>
      <c r="G755" s="10"/>
    </row>
    <row r="756" spans="1:7" ht="12.75">
      <c r="A756" s="10"/>
      <c r="B756" s="10"/>
      <c r="C756" s="10"/>
      <c r="D756" s="10"/>
      <c r="E756" s="10"/>
      <c r="F756" s="10"/>
      <c r="G756" s="10"/>
    </row>
    <row r="757" spans="1:7" ht="12.75">
      <c r="A757" s="10"/>
      <c r="B757" s="10"/>
      <c r="C757" s="10"/>
      <c r="D757" s="10"/>
      <c r="E757" s="10"/>
      <c r="F757" s="10"/>
      <c r="G757" s="10"/>
    </row>
    <row r="758" spans="1:7" ht="12.75">
      <c r="A758" s="10"/>
      <c r="B758" s="10"/>
      <c r="C758" s="10"/>
      <c r="D758" s="10"/>
      <c r="E758" s="10"/>
      <c r="F758" s="10"/>
      <c r="G758" s="10"/>
    </row>
    <row r="759" spans="1:7" ht="12.75">
      <c r="A759" s="10"/>
      <c r="B759" s="10"/>
      <c r="C759" s="10"/>
      <c r="D759" s="10"/>
      <c r="E759" s="10"/>
      <c r="F759" s="10"/>
      <c r="G759" s="10"/>
    </row>
    <row r="760" spans="1:7" ht="12.75">
      <c r="A760" s="10"/>
      <c r="B760" s="10"/>
      <c r="C760" s="10"/>
      <c r="D760" s="10"/>
      <c r="E760" s="10"/>
      <c r="F760" s="10"/>
      <c r="G760" s="10"/>
    </row>
    <row r="761" spans="1:7" ht="12.75">
      <c r="A761" s="10"/>
      <c r="B761" s="10"/>
      <c r="C761" s="10"/>
      <c r="D761" s="10"/>
      <c r="E761" s="10"/>
      <c r="F761" s="10"/>
      <c r="G761" s="10"/>
    </row>
    <row r="762" spans="1:7" ht="12.75">
      <c r="A762" s="10"/>
      <c r="B762" s="10"/>
      <c r="C762" s="10"/>
      <c r="D762" s="10"/>
      <c r="E762" s="10"/>
      <c r="F762" s="10"/>
      <c r="G762" s="10"/>
    </row>
    <row r="763" spans="1:7" ht="12.75">
      <c r="A763" s="10"/>
      <c r="B763" s="10"/>
      <c r="C763" s="10"/>
      <c r="D763" s="10"/>
      <c r="E763" s="10"/>
      <c r="F763" s="10"/>
      <c r="G763" s="10"/>
    </row>
    <row r="764" spans="1:7" ht="12.75">
      <c r="A764" s="10"/>
      <c r="B764" s="10"/>
      <c r="C764" s="10"/>
      <c r="D764" s="10"/>
      <c r="E764" s="10"/>
      <c r="F764" s="10"/>
      <c r="G764" s="10"/>
    </row>
    <row r="765" spans="1:7" ht="12.75">
      <c r="A765" s="10"/>
      <c r="B765" s="10"/>
      <c r="C765" s="10"/>
      <c r="D765" s="10"/>
      <c r="E765" s="10"/>
      <c r="F765" s="10"/>
      <c r="G765" s="10"/>
    </row>
    <row r="766" spans="1:7" ht="12.75">
      <c r="A766" s="10"/>
      <c r="B766" s="10"/>
      <c r="C766" s="10"/>
      <c r="D766" s="10"/>
      <c r="E766" s="10"/>
      <c r="F766" s="10"/>
      <c r="G766" s="10"/>
    </row>
    <row r="767" spans="1:7" ht="12.75">
      <c r="A767" s="10"/>
      <c r="B767" s="10"/>
      <c r="C767" s="10"/>
      <c r="D767" s="10"/>
      <c r="E767" s="10"/>
      <c r="F767" s="10"/>
      <c r="G767" s="10"/>
    </row>
    <row r="768" spans="1:7" ht="12.75">
      <c r="A768" s="10"/>
      <c r="B768" s="10"/>
      <c r="C768" s="10"/>
      <c r="D768" s="10"/>
      <c r="E768" s="10"/>
      <c r="F768" s="10"/>
      <c r="G768" s="10"/>
    </row>
    <row r="769" spans="1:7" ht="12.75">
      <c r="A769" s="10"/>
      <c r="B769" s="10"/>
      <c r="C769" s="10"/>
      <c r="D769" s="10"/>
      <c r="E769" s="10"/>
      <c r="F769" s="10"/>
      <c r="G769" s="10"/>
    </row>
    <row r="770" spans="1:7" ht="12.75">
      <c r="A770" s="10"/>
      <c r="B770" s="10"/>
      <c r="C770" s="10"/>
      <c r="D770" s="10"/>
      <c r="E770" s="10"/>
      <c r="F770" s="10"/>
      <c r="G770" s="10"/>
    </row>
    <row r="771" spans="1:7" ht="12.75">
      <c r="A771" s="10"/>
      <c r="B771" s="10"/>
      <c r="C771" s="10"/>
      <c r="D771" s="10"/>
      <c r="E771" s="10"/>
      <c r="F771" s="10"/>
      <c r="G771" s="10"/>
    </row>
    <row r="772" spans="1:7" ht="12.75">
      <c r="A772" s="10"/>
      <c r="B772" s="10"/>
      <c r="C772" s="10"/>
      <c r="D772" s="10"/>
      <c r="E772" s="10"/>
      <c r="F772" s="10"/>
      <c r="G772" s="10"/>
    </row>
    <row r="773" spans="1:7" ht="12.75">
      <c r="A773" s="10"/>
      <c r="B773" s="10"/>
      <c r="C773" s="10"/>
      <c r="D773" s="10"/>
      <c r="E773" s="10"/>
      <c r="F773" s="10"/>
      <c r="G773" s="10"/>
    </row>
    <row r="774" spans="1:7" ht="12.75">
      <c r="A774" s="10"/>
      <c r="B774" s="10"/>
      <c r="C774" s="10"/>
      <c r="D774" s="10"/>
      <c r="E774" s="10"/>
      <c r="F774" s="10"/>
      <c r="G774" s="10"/>
    </row>
    <row r="775" spans="1:7" ht="12.75">
      <c r="A775" s="10"/>
      <c r="B775" s="10"/>
      <c r="C775" s="10"/>
      <c r="D775" s="10"/>
      <c r="E775" s="10"/>
      <c r="F775" s="10"/>
      <c r="G775" s="10"/>
    </row>
    <row r="776" spans="1:7" ht="12.75">
      <c r="A776" s="10"/>
      <c r="B776" s="10"/>
      <c r="C776" s="10"/>
      <c r="D776" s="10"/>
      <c r="E776" s="10"/>
      <c r="F776" s="10"/>
      <c r="G776" s="10"/>
    </row>
    <row r="777" spans="1:7" ht="12.75">
      <c r="A777" s="10"/>
      <c r="B777" s="10"/>
      <c r="C777" s="10"/>
      <c r="D777" s="10"/>
      <c r="E777" s="10"/>
      <c r="F777" s="10"/>
      <c r="G777" s="10"/>
    </row>
    <row r="778" spans="1:7" ht="12.75">
      <c r="A778" s="10"/>
      <c r="B778" s="10"/>
      <c r="C778" s="10"/>
      <c r="D778" s="10"/>
      <c r="E778" s="10"/>
      <c r="F778" s="10"/>
      <c r="G778" s="10"/>
    </row>
    <row r="779" spans="1:7" ht="12.75">
      <c r="A779" s="10"/>
      <c r="B779" s="10"/>
      <c r="C779" s="10"/>
      <c r="D779" s="10"/>
      <c r="E779" s="10"/>
      <c r="F779" s="10"/>
      <c r="G779" s="10"/>
    </row>
    <row r="780" spans="1:7" ht="12.75">
      <c r="A780" s="10"/>
      <c r="B780" s="10"/>
      <c r="C780" s="10"/>
      <c r="D780" s="10"/>
      <c r="E780" s="10"/>
      <c r="F780" s="10"/>
      <c r="G780" s="10"/>
    </row>
    <row r="781" spans="1:7" ht="12.75">
      <c r="A781" s="10"/>
      <c r="B781" s="10"/>
      <c r="C781" s="10"/>
      <c r="D781" s="10"/>
      <c r="E781" s="10"/>
      <c r="F781" s="10"/>
      <c r="G781" s="10"/>
    </row>
    <row r="782" spans="1:7" ht="12.75">
      <c r="A782" s="10"/>
      <c r="B782" s="10"/>
      <c r="C782" s="10"/>
      <c r="D782" s="10"/>
      <c r="E782" s="10"/>
      <c r="F782" s="10"/>
      <c r="G782" s="10"/>
    </row>
    <row r="783" spans="1:7" ht="12.75">
      <c r="A783" s="10"/>
      <c r="B783" s="10"/>
      <c r="C783" s="10"/>
      <c r="D783" s="10"/>
      <c r="E783" s="10"/>
      <c r="F783" s="10"/>
      <c r="G783" s="10"/>
    </row>
    <row r="784" spans="1:7" ht="12.75">
      <c r="A784" s="10"/>
      <c r="B784" s="10"/>
      <c r="C784" s="10"/>
      <c r="D784" s="10"/>
      <c r="E784" s="10"/>
      <c r="F784" s="10"/>
      <c r="G784" s="10"/>
    </row>
    <row r="785" spans="1:7" ht="12.75">
      <c r="A785" s="10"/>
      <c r="B785" s="10"/>
      <c r="C785" s="10"/>
      <c r="D785" s="10"/>
      <c r="E785" s="10"/>
      <c r="F785" s="10"/>
      <c r="G785" s="10"/>
    </row>
    <row r="786" spans="1:7" ht="12.75">
      <c r="A786" s="10"/>
      <c r="B786" s="10"/>
      <c r="C786" s="10"/>
      <c r="D786" s="10"/>
      <c r="E786" s="10"/>
      <c r="F786" s="10"/>
      <c r="G786" s="10"/>
    </row>
    <row r="787" spans="1:7" ht="12.75">
      <c r="A787" s="10"/>
      <c r="B787" s="10"/>
      <c r="C787" s="10"/>
      <c r="D787" s="10"/>
      <c r="E787" s="10"/>
      <c r="F787" s="10"/>
      <c r="G787" s="10"/>
    </row>
    <row r="788" spans="1:7" ht="12.75">
      <c r="A788" s="10"/>
      <c r="B788" s="10"/>
      <c r="C788" s="10"/>
      <c r="D788" s="10"/>
      <c r="E788" s="10"/>
      <c r="F788" s="10"/>
      <c r="G788" s="10"/>
    </row>
    <row r="789" spans="1:7" ht="12.75">
      <c r="A789" s="10"/>
      <c r="B789" s="10"/>
      <c r="C789" s="10"/>
      <c r="D789" s="10"/>
      <c r="E789" s="10"/>
      <c r="F789" s="10"/>
      <c r="G789" s="10"/>
    </row>
    <row r="790" spans="1:7" ht="12.75">
      <c r="A790" s="10"/>
      <c r="B790" s="10"/>
      <c r="C790" s="10"/>
      <c r="D790" s="10"/>
      <c r="E790" s="10"/>
      <c r="F790" s="10"/>
      <c r="G790" s="10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</sheetData>
  <sheetProtection/>
  <mergeCells count="13">
    <mergeCell ref="A1:J1"/>
    <mergeCell ref="F4:J4"/>
    <mergeCell ref="D4:E4"/>
    <mergeCell ref="A717:D717"/>
    <mergeCell ref="A729:D729"/>
    <mergeCell ref="A725:D725"/>
    <mergeCell ref="A726:D726"/>
    <mergeCell ref="A727:D727"/>
    <mergeCell ref="A728:D728"/>
    <mergeCell ref="A720:D720"/>
    <mergeCell ref="A722:D722"/>
    <mergeCell ref="A723:D723"/>
    <mergeCell ref="A724:D7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 Amora Giovanni</cp:lastModifiedBy>
  <cp:lastPrinted>2013-03-18T08:21:20Z</cp:lastPrinted>
  <dcterms:created xsi:type="dcterms:W3CDTF">1996-11-05T10:16:36Z</dcterms:created>
  <dcterms:modified xsi:type="dcterms:W3CDTF">2015-02-24T08:56:54Z</dcterms:modified>
  <cp:category/>
  <cp:version/>
  <cp:contentType/>
  <cp:contentStatus/>
</cp:coreProperties>
</file>